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sxj\xARB\_CLOUD\xvasek111_gmail_com-ARBactive\ARB_active\2023-503 MU-forhaus RMU\DPS\"/>
    </mc:Choice>
  </mc:AlternateContent>
  <xr:revisionPtr revIDLastSave="0" documentId="8_{17C0337C-FD88-460E-8700-26BBE2A95124}" xr6:coauthVersionLast="47" xr6:coauthVersionMax="47" xr10:uidLastSave="{00000000-0000-0000-0000-000000000000}"/>
  <bookViews>
    <workbookView xWindow="-120" yWindow="-120" windowWidth="29040" windowHeight="1599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503 v3-FIN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'503 v3-FIN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'503 v3-FIN Pol'!$A$1:$Y$218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H40" i="1" s="1"/>
  <c r="I40" i="1" s="1"/>
  <c r="F40" i="1"/>
  <c r="G39" i="1"/>
  <c r="F39" i="1"/>
  <c r="G208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I16" i="12"/>
  <c r="I15" i="12" s="1"/>
  <c r="K16" i="12"/>
  <c r="M16" i="12"/>
  <c r="M15" i="12" s="1"/>
  <c r="O16" i="12"/>
  <c r="Q16" i="12"/>
  <c r="Q15" i="12" s="1"/>
  <c r="V16" i="12"/>
  <c r="V15" i="12" s="1"/>
  <c r="G18" i="12"/>
  <c r="I18" i="12"/>
  <c r="K18" i="12"/>
  <c r="K15" i="12" s="1"/>
  <c r="M18" i="12"/>
  <c r="O18" i="12"/>
  <c r="Q18" i="12"/>
  <c r="V18" i="12"/>
  <c r="G21" i="12"/>
  <c r="G20" i="12" s="1"/>
  <c r="I21" i="12"/>
  <c r="I20" i="12" s="1"/>
  <c r="K21" i="12"/>
  <c r="O21" i="12"/>
  <c r="O20" i="12" s="1"/>
  <c r="Q21" i="12"/>
  <c r="V21" i="12"/>
  <c r="V20" i="12" s="1"/>
  <c r="G23" i="12"/>
  <c r="M23" i="12" s="1"/>
  <c r="I23" i="12"/>
  <c r="K23" i="12"/>
  <c r="K20" i="12" s="1"/>
  <c r="O23" i="12"/>
  <c r="Q23" i="12"/>
  <c r="Q20" i="12" s="1"/>
  <c r="V23" i="12"/>
  <c r="G26" i="12"/>
  <c r="I26" i="12"/>
  <c r="I25" i="12" s="1"/>
  <c r="K26" i="12"/>
  <c r="M26" i="12"/>
  <c r="O26" i="12"/>
  <c r="O25" i="12" s="1"/>
  <c r="Q26" i="12"/>
  <c r="V26" i="12"/>
  <c r="G30" i="12"/>
  <c r="M30" i="12" s="1"/>
  <c r="I30" i="12"/>
  <c r="K30" i="12"/>
  <c r="K25" i="12" s="1"/>
  <c r="O30" i="12"/>
  <c r="Q30" i="12"/>
  <c r="Q25" i="12" s="1"/>
  <c r="V30" i="12"/>
  <c r="G33" i="12"/>
  <c r="I33" i="12"/>
  <c r="K33" i="12"/>
  <c r="M33" i="12"/>
  <c r="O33" i="12"/>
  <c r="Q33" i="12"/>
  <c r="V33" i="12"/>
  <c r="V25" i="12" s="1"/>
  <c r="G35" i="12"/>
  <c r="I35" i="12"/>
  <c r="K35" i="12"/>
  <c r="M35" i="12"/>
  <c r="O35" i="12"/>
  <c r="Q35" i="12"/>
  <c r="V35" i="12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6" i="12"/>
  <c r="M46" i="12" s="1"/>
  <c r="I46" i="12"/>
  <c r="K46" i="12"/>
  <c r="O46" i="12"/>
  <c r="Q46" i="12"/>
  <c r="V46" i="12"/>
  <c r="I50" i="12"/>
  <c r="G51" i="12"/>
  <c r="G50" i="12" s="1"/>
  <c r="I51" i="12"/>
  <c r="K51" i="12"/>
  <c r="K50" i="12" s="1"/>
  <c r="O51" i="12"/>
  <c r="O50" i="12" s="1"/>
  <c r="Q51" i="12"/>
  <c r="Q50" i="12" s="1"/>
  <c r="V51" i="12"/>
  <c r="G54" i="12"/>
  <c r="I54" i="12"/>
  <c r="K54" i="12"/>
  <c r="M54" i="12"/>
  <c r="O54" i="12"/>
  <c r="Q54" i="12"/>
  <c r="V54" i="12"/>
  <c r="V50" i="12" s="1"/>
  <c r="O57" i="12"/>
  <c r="G58" i="12"/>
  <c r="G57" i="12" s="1"/>
  <c r="I58" i="12"/>
  <c r="I57" i="12" s="1"/>
  <c r="K58" i="12"/>
  <c r="M58" i="12"/>
  <c r="O58" i="12"/>
  <c r="Q58" i="12"/>
  <c r="Q57" i="12" s="1"/>
  <c r="V58" i="12"/>
  <c r="G60" i="12"/>
  <c r="M60" i="12" s="1"/>
  <c r="I60" i="12"/>
  <c r="K60" i="12"/>
  <c r="O60" i="12"/>
  <c r="Q60" i="12"/>
  <c r="V60" i="12"/>
  <c r="V57" i="12" s="1"/>
  <c r="G63" i="12"/>
  <c r="I63" i="12"/>
  <c r="K63" i="12"/>
  <c r="M63" i="12"/>
  <c r="O63" i="12"/>
  <c r="Q63" i="12"/>
  <c r="V63" i="12"/>
  <c r="G66" i="12"/>
  <c r="M66" i="12" s="1"/>
  <c r="I66" i="12"/>
  <c r="K66" i="12"/>
  <c r="K57" i="12" s="1"/>
  <c r="O66" i="12"/>
  <c r="Q66" i="12"/>
  <c r="V66" i="12"/>
  <c r="G68" i="12"/>
  <c r="I68" i="12"/>
  <c r="K68" i="12"/>
  <c r="M68" i="12"/>
  <c r="O68" i="12"/>
  <c r="Q68" i="12"/>
  <c r="V68" i="12"/>
  <c r="G70" i="12"/>
  <c r="K70" i="12"/>
  <c r="G71" i="12"/>
  <c r="I71" i="12"/>
  <c r="I70" i="12" s="1"/>
  <c r="K71" i="12"/>
  <c r="M71" i="12"/>
  <c r="M70" i="12" s="1"/>
  <c r="O71" i="12"/>
  <c r="Q71" i="12"/>
  <c r="Q70" i="12" s="1"/>
  <c r="V71" i="12"/>
  <c r="V70" i="12" s="1"/>
  <c r="G73" i="12"/>
  <c r="I73" i="12"/>
  <c r="K73" i="12"/>
  <c r="M73" i="12"/>
  <c r="O73" i="12"/>
  <c r="O70" i="12" s="1"/>
  <c r="Q73" i="12"/>
  <c r="V73" i="12"/>
  <c r="Q75" i="12"/>
  <c r="G76" i="12"/>
  <c r="G75" i="12" s="1"/>
  <c r="I76" i="12"/>
  <c r="I75" i="12" s="1"/>
  <c r="K76" i="12"/>
  <c r="K75" i="12" s="1"/>
  <c r="O76" i="12"/>
  <c r="O75" i="12" s="1"/>
  <c r="Q76" i="12"/>
  <c r="V76" i="12"/>
  <c r="V75" i="12" s="1"/>
  <c r="Q78" i="12"/>
  <c r="G79" i="12"/>
  <c r="M79" i="12" s="1"/>
  <c r="M78" i="12" s="1"/>
  <c r="I79" i="12"/>
  <c r="I78" i="12" s="1"/>
  <c r="K79" i="12"/>
  <c r="K78" i="12" s="1"/>
  <c r="O79" i="12"/>
  <c r="O78" i="12" s="1"/>
  <c r="Q79" i="12"/>
  <c r="V79" i="12"/>
  <c r="V78" i="12" s="1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4" i="12"/>
  <c r="I84" i="12"/>
  <c r="K84" i="12"/>
  <c r="K83" i="12" s="1"/>
  <c r="M84" i="12"/>
  <c r="O84" i="12"/>
  <c r="O83" i="12" s="1"/>
  <c r="Q84" i="12"/>
  <c r="Q83" i="12" s="1"/>
  <c r="V84" i="12"/>
  <c r="V83" i="12" s="1"/>
  <c r="G86" i="12"/>
  <c r="G83" i="12" s="1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2" i="12"/>
  <c r="M92" i="12" s="1"/>
  <c r="I92" i="12"/>
  <c r="I83" i="12" s="1"/>
  <c r="K92" i="12"/>
  <c r="O92" i="12"/>
  <c r="Q92" i="12"/>
  <c r="V92" i="12"/>
  <c r="G94" i="12"/>
  <c r="I94" i="12"/>
  <c r="K94" i="12"/>
  <c r="M94" i="12"/>
  <c r="O94" i="12"/>
  <c r="Q94" i="12"/>
  <c r="V94" i="12"/>
  <c r="G97" i="12"/>
  <c r="I97" i="12"/>
  <c r="I96" i="12" s="1"/>
  <c r="K97" i="12"/>
  <c r="M97" i="12"/>
  <c r="O97" i="12"/>
  <c r="O96" i="12" s="1"/>
  <c r="Q97" i="12"/>
  <c r="Q96" i="12" s="1"/>
  <c r="V97" i="12"/>
  <c r="V96" i="12" s="1"/>
  <c r="G99" i="12"/>
  <c r="I99" i="12"/>
  <c r="K99" i="12"/>
  <c r="M99" i="12"/>
  <c r="O99" i="12"/>
  <c r="Q99" i="12"/>
  <c r="V99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I109" i="12"/>
  <c r="K109" i="12"/>
  <c r="M109" i="12"/>
  <c r="O109" i="12"/>
  <c r="Q109" i="12"/>
  <c r="V109" i="12"/>
  <c r="G111" i="12"/>
  <c r="M111" i="12" s="1"/>
  <c r="I111" i="12"/>
  <c r="K111" i="12"/>
  <c r="K96" i="12" s="1"/>
  <c r="O111" i="12"/>
  <c r="Q111" i="12"/>
  <c r="V111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O117" i="12"/>
  <c r="Q117" i="12"/>
  <c r="G118" i="12"/>
  <c r="M118" i="12" s="1"/>
  <c r="M117" i="12" s="1"/>
  <c r="I118" i="12"/>
  <c r="I117" i="12" s="1"/>
  <c r="K118" i="12"/>
  <c r="K117" i="12" s="1"/>
  <c r="O118" i="12"/>
  <c r="Q118" i="12"/>
  <c r="V118" i="12"/>
  <c r="V117" i="12" s="1"/>
  <c r="I119" i="12"/>
  <c r="V119" i="12"/>
  <c r="G120" i="12"/>
  <c r="G119" i="12" s="1"/>
  <c r="I120" i="12"/>
  <c r="K120" i="12"/>
  <c r="K119" i="12" s="1"/>
  <c r="O120" i="12"/>
  <c r="O119" i="12" s="1"/>
  <c r="Q120" i="12"/>
  <c r="Q119" i="12" s="1"/>
  <c r="V120" i="12"/>
  <c r="G122" i="12"/>
  <c r="I122" i="12"/>
  <c r="K122" i="12"/>
  <c r="K121" i="12" s="1"/>
  <c r="M122" i="12"/>
  <c r="O122" i="12"/>
  <c r="O121" i="12" s="1"/>
  <c r="Q122" i="12"/>
  <c r="Q121" i="12" s="1"/>
  <c r="V122" i="12"/>
  <c r="V121" i="12" s="1"/>
  <c r="G124" i="12"/>
  <c r="I124" i="12"/>
  <c r="K124" i="12"/>
  <c r="M124" i="12"/>
  <c r="O124" i="12"/>
  <c r="Q124" i="12"/>
  <c r="V124" i="12"/>
  <c r="G126" i="12"/>
  <c r="G121" i="12" s="1"/>
  <c r="I126" i="12"/>
  <c r="K126" i="12"/>
  <c r="M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M132" i="12" s="1"/>
  <c r="I132" i="12"/>
  <c r="I121" i="12" s="1"/>
  <c r="K132" i="12"/>
  <c r="O132" i="12"/>
  <c r="Q132" i="12"/>
  <c r="V132" i="12"/>
  <c r="G134" i="12"/>
  <c r="M134" i="12" s="1"/>
  <c r="I134" i="12"/>
  <c r="K134" i="12"/>
  <c r="O134" i="12"/>
  <c r="Q134" i="12"/>
  <c r="V134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Q139" i="12"/>
  <c r="G140" i="12"/>
  <c r="G139" i="12" s="1"/>
  <c r="I140" i="12"/>
  <c r="I139" i="12" s="1"/>
  <c r="K140" i="12"/>
  <c r="M140" i="12"/>
  <c r="O140" i="12"/>
  <c r="O139" i="12" s="1"/>
  <c r="Q140" i="12"/>
  <c r="V140" i="12"/>
  <c r="V139" i="12" s="1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M147" i="12" s="1"/>
  <c r="I147" i="12"/>
  <c r="K147" i="12"/>
  <c r="K139" i="12" s="1"/>
  <c r="O147" i="12"/>
  <c r="Q147" i="12"/>
  <c r="V147" i="12"/>
  <c r="G149" i="12"/>
  <c r="G150" i="12"/>
  <c r="I150" i="12"/>
  <c r="I149" i="12" s="1"/>
  <c r="K150" i="12"/>
  <c r="M150" i="12"/>
  <c r="M149" i="12" s="1"/>
  <c r="O150" i="12"/>
  <c r="O149" i="12" s="1"/>
  <c r="Q150" i="12"/>
  <c r="Q149" i="12" s="1"/>
  <c r="V150" i="12"/>
  <c r="V149" i="12" s="1"/>
  <c r="G152" i="12"/>
  <c r="I152" i="12"/>
  <c r="K152" i="12"/>
  <c r="K149" i="12" s="1"/>
  <c r="M152" i="12"/>
  <c r="O152" i="12"/>
  <c r="Q152" i="12"/>
  <c r="V152" i="12"/>
  <c r="G155" i="12"/>
  <c r="I155" i="12"/>
  <c r="I154" i="12" s="1"/>
  <c r="K155" i="12"/>
  <c r="M155" i="12"/>
  <c r="O155" i="12"/>
  <c r="O154" i="12" s="1"/>
  <c r="Q155" i="12"/>
  <c r="V155" i="12"/>
  <c r="V154" i="12" s="1"/>
  <c r="G157" i="12"/>
  <c r="G154" i="12" s="1"/>
  <c r="I157" i="12"/>
  <c r="K157" i="12"/>
  <c r="K154" i="12" s="1"/>
  <c r="O157" i="12"/>
  <c r="Q157" i="12"/>
  <c r="Q154" i="12" s="1"/>
  <c r="V157" i="12"/>
  <c r="G159" i="12"/>
  <c r="M159" i="12" s="1"/>
  <c r="I159" i="12"/>
  <c r="K159" i="12"/>
  <c r="O159" i="12"/>
  <c r="Q159" i="12"/>
  <c r="V159" i="12"/>
  <c r="G161" i="12"/>
  <c r="M161" i="12" s="1"/>
  <c r="I161" i="12"/>
  <c r="K161" i="12"/>
  <c r="O161" i="12"/>
  <c r="Q161" i="12"/>
  <c r="V161" i="12"/>
  <c r="G163" i="12"/>
  <c r="G164" i="12"/>
  <c r="I164" i="12"/>
  <c r="I163" i="12" s="1"/>
  <c r="K164" i="12"/>
  <c r="M164" i="12"/>
  <c r="M163" i="12" s="1"/>
  <c r="O164" i="12"/>
  <c r="O163" i="12" s="1"/>
  <c r="Q164" i="12"/>
  <c r="V164" i="12"/>
  <c r="V163" i="12" s="1"/>
  <c r="G166" i="12"/>
  <c r="I166" i="12"/>
  <c r="K166" i="12"/>
  <c r="K163" i="12" s="1"/>
  <c r="M166" i="12"/>
  <c r="O166" i="12"/>
  <c r="Q166" i="12"/>
  <c r="Q163" i="12" s="1"/>
  <c r="V166" i="12"/>
  <c r="G168" i="12"/>
  <c r="I168" i="12"/>
  <c r="K168" i="12"/>
  <c r="M168" i="12"/>
  <c r="O168" i="12"/>
  <c r="Q168" i="12"/>
  <c r="V168" i="12"/>
  <c r="G170" i="12"/>
  <c r="I170" i="12"/>
  <c r="K170" i="12"/>
  <c r="M170" i="12"/>
  <c r="O170" i="12"/>
  <c r="Q170" i="12"/>
  <c r="V170" i="12"/>
  <c r="G172" i="12"/>
  <c r="M172" i="12" s="1"/>
  <c r="I172" i="12"/>
  <c r="K172" i="12"/>
  <c r="O172" i="12"/>
  <c r="Q172" i="12"/>
  <c r="V172" i="12"/>
  <c r="G176" i="12"/>
  <c r="M176" i="12" s="1"/>
  <c r="I176" i="12"/>
  <c r="K176" i="12"/>
  <c r="O176" i="12"/>
  <c r="Q176" i="12"/>
  <c r="V176" i="12"/>
  <c r="G178" i="12"/>
  <c r="G177" i="12" s="1"/>
  <c r="I178" i="12"/>
  <c r="K178" i="12"/>
  <c r="K177" i="12" s="1"/>
  <c r="O178" i="12"/>
  <c r="Q178" i="12"/>
  <c r="Q177" i="12" s="1"/>
  <c r="V178" i="12"/>
  <c r="G181" i="12"/>
  <c r="I181" i="12"/>
  <c r="I177" i="12" s="1"/>
  <c r="K181" i="12"/>
  <c r="M181" i="12"/>
  <c r="O181" i="12"/>
  <c r="O177" i="12" s="1"/>
  <c r="Q181" i="12"/>
  <c r="V181" i="12"/>
  <c r="V177" i="12" s="1"/>
  <c r="G183" i="12"/>
  <c r="I183" i="12"/>
  <c r="K183" i="12"/>
  <c r="M183" i="12"/>
  <c r="O183" i="12"/>
  <c r="Q183" i="12"/>
  <c r="V183" i="12"/>
  <c r="G185" i="12"/>
  <c r="I185" i="12"/>
  <c r="K185" i="12"/>
  <c r="M185" i="12"/>
  <c r="O185" i="12"/>
  <c r="Q185" i="12"/>
  <c r="V185" i="12"/>
  <c r="G187" i="12"/>
  <c r="I187" i="12"/>
  <c r="K187" i="12"/>
  <c r="M187" i="12"/>
  <c r="O187" i="12"/>
  <c r="Q187" i="12"/>
  <c r="V187" i="12"/>
  <c r="G189" i="12"/>
  <c r="M189" i="12" s="1"/>
  <c r="I189" i="12"/>
  <c r="K189" i="12"/>
  <c r="O189" i="12"/>
  <c r="Q189" i="12"/>
  <c r="V189" i="12"/>
  <c r="G191" i="12"/>
  <c r="M191" i="12" s="1"/>
  <c r="I191" i="12"/>
  <c r="K191" i="12"/>
  <c r="O191" i="12"/>
  <c r="Q191" i="12"/>
  <c r="V191" i="12"/>
  <c r="G194" i="12"/>
  <c r="M194" i="12" s="1"/>
  <c r="I194" i="12"/>
  <c r="K194" i="12"/>
  <c r="O194" i="12"/>
  <c r="Q194" i="12"/>
  <c r="V194" i="12"/>
  <c r="G197" i="12"/>
  <c r="G198" i="12"/>
  <c r="I198" i="12"/>
  <c r="I197" i="12" s="1"/>
  <c r="K198" i="12"/>
  <c r="M198" i="12"/>
  <c r="M197" i="12" s="1"/>
  <c r="O198" i="12"/>
  <c r="O197" i="12" s="1"/>
  <c r="Q198" i="12"/>
  <c r="V198" i="12"/>
  <c r="V197" i="12" s="1"/>
  <c r="G199" i="12"/>
  <c r="I199" i="12"/>
  <c r="K199" i="12"/>
  <c r="K197" i="12" s="1"/>
  <c r="M199" i="12"/>
  <c r="O199" i="12"/>
  <c r="Q199" i="12"/>
  <c r="Q197" i="12" s="1"/>
  <c r="V199" i="12"/>
  <c r="G201" i="12"/>
  <c r="I201" i="12"/>
  <c r="I200" i="12" s="1"/>
  <c r="K201" i="12"/>
  <c r="M201" i="12"/>
  <c r="O201" i="12"/>
  <c r="O200" i="12" s="1"/>
  <c r="Q201" i="12"/>
  <c r="V201" i="12"/>
  <c r="V200" i="12" s="1"/>
  <c r="G202" i="12"/>
  <c r="G200" i="12" s="1"/>
  <c r="I202" i="12"/>
  <c r="K202" i="12"/>
  <c r="K200" i="12" s="1"/>
  <c r="O202" i="12"/>
  <c r="Q202" i="12"/>
  <c r="Q200" i="12" s="1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I206" i="12"/>
  <c r="K206" i="12"/>
  <c r="M206" i="12"/>
  <c r="O206" i="12"/>
  <c r="Q206" i="12"/>
  <c r="V206" i="12"/>
  <c r="AE208" i="12"/>
  <c r="AF208" i="12"/>
  <c r="I20" i="1"/>
  <c r="I19" i="1"/>
  <c r="I18" i="1"/>
  <c r="I17" i="1"/>
  <c r="I16" i="1"/>
  <c r="I70" i="1"/>
  <c r="J69" i="1" s="1"/>
  <c r="F42" i="1"/>
  <c r="G42" i="1"/>
  <c r="G25" i="1" s="1"/>
  <c r="A25" i="1" s="1"/>
  <c r="H41" i="1"/>
  <c r="I41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2" i="1" l="1"/>
  <c r="J57" i="1"/>
  <c r="J65" i="1"/>
  <c r="J51" i="1"/>
  <c r="J53" i="1"/>
  <c r="J60" i="1"/>
  <c r="J56" i="1"/>
  <c r="J66" i="1"/>
  <c r="J61" i="1"/>
  <c r="J54" i="1"/>
  <c r="J58" i="1"/>
  <c r="J62" i="1"/>
  <c r="J67" i="1"/>
  <c r="J49" i="1"/>
  <c r="J55" i="1"/>
  <c r="J59" i="1"/>
  <c r="J50" i="1"/>
  <c r="J63" i="1"/>
  <c r="J68" i="1"/>
  <c r="J64" i="1"/>
  <c r="A26" i="1"/>
  <c r="G26" i="1"/>
  <c r="G28" i="1"/>
  <c r="G23" i="1"/>
  <c r="M83" i="12"/>
  <c r="M57" i="12"/>
  <c r="M121" i="12"/>
  <c r="M25" i="12"/>
  <c r="M96" i="12"/>
  <c r="M139" i="12"/>
  <c r="M8" i="12"/>
  <c r="M178" i="12"/>
  <c r="M177" i="12" s="1"/>
  <c r="M120" i="12"/>
  <c r="M119" i="12" s="1"/>
  <c r="G117" i="12"/>
  <c r="G78" i="12"/>
  <c r="M51" i="12"/>
  <c r="M50" i="12" s="1"/>
  <c r="G25" i="12"/>
  <c r="G96" i="12"/>
  <c r="M76" i="12"/>
  <c r="M75" i="12" s="1"/>
  <c r="M21" i="12"/>
  <c r="M20" i="12" s="1"/>
  <c r="M202" i="12"/>
  <c r="M200" i="12" s="1"/>
  <c r="M157" i="12"/>
  <c r="M154" i="12" s="1"/>
  <c r="I21" i="1"/>
  <c r="I39" i="1"/>
  <c r="I42" i="1" s="1"/>
  <c r="J70" i="1" l="1"/>
  <c r="A23" i="1"/>
  <c r="J39" i="1"/>
  <c r="J42" i="1" s="1"/>
  <c r="J41" i="1"/>
  <c r="J40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xv</author>
  </authors>
  <commentList>
    <comment ref="S6" authorId="0" shapeId="0" xr:uid="{9EF75413-FC6C-41F0-BD22-0FAFB5D0B20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E7F516C-69A1-4EC3-9C65-A09B50F937B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<sst xmlns="http://schemas.openxmlformats.org/spreadsheetml/2006/main" count="1170" uniqueCount="419">
  <si>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</si>
  <si>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</si>
  <si>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</si>
  <si>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</si>
  <si>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</si>
  <si>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</si>
  <si>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</si>
  <si>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</si>
  <si>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</si>
  <si>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</si>
  <si>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</si>
  <si>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</si>
  <si>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</si>
  <si>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</si>
  <si>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</si>
  <si>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</si>
  <si>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</si>
  <si>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</si>
  <si>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</si>
  <si>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</si>
  <si>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</si>
  <si>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</si>
  <si>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</si>
  <si>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</si>
  <si>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</si>
  <si>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</si>
  <si>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</si>
  <si>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</si>
  <si>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</si>
  <si>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</si>
  <si>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</si>
  <si>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</si>
  <si>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</si>
  <si>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</si>
  <si>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</si>
  <si>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</si>
  <si>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</si>
  <si>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</si>
  <si>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</si>
  <si>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</si>
  <si>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</si>
  <si>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</si>
  <si>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</si>
  <si>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v3-FIN</t>
  </si>
  <si>
    <t>Stavební úpravy a dlažba</t>
  </si>
  <si>
    <t>503</t>
  </si>
  <si>
    <t>Stavební úpravy nádvoří, RMU</t>
  </si>
  <si>
    <t>Objekt:</t>
  </si>
  <si>
    <t>Rozpočet:</t>
  </si>
  <si>
    <t>2023</t>
  </si>
  <si>
    <t>PD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</si>
  <si>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</si>
  <si>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</si>
  <si>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</si>
  <si>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</si>
  <si>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</si>
  <si>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</si>
  <si>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</si>
  <si>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</si>
  <si>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</si>
  <si>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</si>
  <si>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</si>
  <si>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</si>
  <si>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</si>
  <si>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</si>
  <si>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</si>
  <si>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</si>
  <si>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</si>
  <si>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91</t>
  </si>
  <si>
    <t>Doplňující práce na komunikaci</t>
  </si>
  <si>
    <t>93</t>
  </si>
  <si>
    <t>Dokončovací práce inženýrskách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</si>
  <si>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</si>
  <si>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</si>
  <si>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</si>
  <si>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</si>
  <si>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</si>
  <si>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</si>
  <si>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</si>
  <si>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</si>
  <si>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</si>
  <si>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</si>
  <si>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767</t>
  </si>
  <si>
    <t>Konstrukce zámečnické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</si>
  <si>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</si>
  <si>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</si>
  <si>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</si>
  <si>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</si>
  <si>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</si>
  <si>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</si>
  <si>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</si>
  <si>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</si>
  <si>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</si>
  <si>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</si>
  <si>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</si>
  <si>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</si>
  <si>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</si>
  <si>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</si>
  <si>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</si>
  <si>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</si>
  <si>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</si>
  <si>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</si>
  <si>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</si>
  <si>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</si>
  <si>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</si>
  <si>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</si>
  <si>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</si>
  <si>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</si>
  <si>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</si>
  <si>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</si>
  <si>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</si>
  <si>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</si>
  <si>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</si>
  <si>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</si>
  <si>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</si>
  <si>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</si>
  <si>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</si>
  <si>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</si>
  <si>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</si>
  <si>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</si>
  <si>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</si>
  <si>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</si>
  <si>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</si>
  <si>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</si>
  <si>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460200165RT2</t>
  </si>
  <si>
    <t>Výkop kabelové rýhy 35/80 cm  hor.5 ruční výkop rýhy</t>
  </si>
  <si>
    <t>m</t>
  </si>
  <si>
    <t>RTS 23/ I</t>
  </si>
  <si>
    <t>Práce</t>
  </si>
  <si>
    <t>Běžná</t>
  </si>
  <si>
    <t>POL1_</t>
  </si>
  <si>
    <t>S1-4 : (9+9+4+7*0,5)</t>
  </si>
  <si>
    <t>VV</t>
  </si>
  <si>
    <t>460570125R00</t>
  </si>
  <si>
    <t>Zához rýhy 35/40 cm, hornina třídy 5, se zhutněním</t>
  </si>
  <si>
    <t>Odkaz na mn. položky pořadí 1 : 25,50000</t>
  </si>
  <si>
    <t>460200163RT2</t>
  </si>
  <si>
    <t>Výkop kabelové rýhy 35/80 cm  hor.3 ruční výkop rýhy</t>
  </si>
  <si>
    <t>OO : 12</t>
  </si>
  <si>
    <t>271313511R00</t>
  </si>
  <si>
    <t xml:space="preserve">Beton podkladní pod základové konstrukce, prostý </t>
  </si>
  <si>
    <t>m3</t>
  </si>
  <si>
    <t>S1 : 0,8*0,8*0,1</t>
  </si>
  <si>
    <t>275320050RA0</t>
  </si>
  <si>
    <t>Základová patka ŽB z betonu C 25/30, vč. bednění</t>
  </si>
  <si>
    <t>Agregovaná položka</t>
  </si>
  <si>
    <t>POL2_</t>
  </si>
  <si>
    <t>S1 : 0,7*0,7*0,6</t>
  </si>
  <si>
    <t>310236241R00</t>
  </si>
  <si>
    <t>Zazdívka otvorů pl. 0,09 m2 cihlami/malt. směsí</t>
  </si>
  <si>
    <t>kus</t>
  </si>
  <si>
    <t>OO : 4</t>
  </si>
  <si>
    <t>310237251R00</t>
  </si>
  <si>
    <t>Zazdívka otvorů pl. 0,25 m2 cihlami, tl. zdi 45 cm</t>
  </si>
  <si>
    <t>Odkaz na mn. položky pořadí 38 : 3,00000</t>
  </si>
  <si>
    <t>113106211R00</t>
  </si>
  <si>
    <t>Rozebrání dlažeb z velkých kostek v kam. těženém</t>
  </si>
  <si>
    <t>m2</t>
  </si>
  <si>
    <t>D5 : 7</t>
  </si>
  <si>
    <t>D4 : 5,5</t>
  </si>
  <si>
    <t>smyčka : 2,5</t>
  </si>
  <si>
    <t>113106231R00</t>
  </si>
  <si>
    <t>Rozebrání dlažeb ze zámkové dlažby v kamenivu</t>
  </si>
  <si>
    <t>Odkaz na mn. položky pořadí 15 : 5,60000</t>
  </si>
  <si>
    <t>D6 : 3,0</t>
  </si>
  <si>
    <t>465921221R00</t>
  </si>
  <si>
    <t>Oprava dlažby,bet. zámkové</t>
  </si>
  <si>
    <t>OO : 9,7</t>
  </si>
  <si>
    <t>591111111R00</t>
  </si>
  <si>
    <t>Kladení dlažby velké kostky,lože z kamen.tl. 5 cm bez dodávky kostek</t>
  </si>
  <si>
    <t>okraje : 8,2+12,6</t>
  </si>
  <si>
    <t>591050010RAA</t>
  </si>
  <si>
    <t>Komunikace z dlažby zámkové, podklad beton prostý dlažba přírodní tloušťka 8 cm</t>
  </si>
  <si>
    <t>D4 : 8,5</t>
  </si>
  <si>
    <t>D5 : 7,1</t>
  </si>
  <si>
    <t>591100031RA0</t>
  </si>
  <si>
    <t>Chodník z dlažby zámkové - oprava</t>
  </si>
  <si>
    <t>D06 : 0,5</t>
  </si>
  <si>
    <t>919162OA0</t>
  </si>
  <si>
    <t>ŘEZÁNÍ KAMENNÝCH KONSTRUKCÍ TL DO 100MM</t>
  </si>
  <si>
    <t>M</t>
  </si>
  <si>
    <t>EXP 22</t>
  </si>
  <si>
    <t>D0 : 2*2</t>
  </si>
  <si>
    <t>1,8</t>
  </si>
  <si>
    <t>591050010RA0x</t>
  </si>
  <si>
    <t>Komunikace z dlažby zámkové, podklad beton prostý bez dodávky dlažby</t>
  </si>
  <si>
    <t>Vlastní</t>
  </si>
  <si>
    <t>Kalkul</t>
  </si>
  <si>
    <t>D1 : 3</t>
  </si>
  <si>
    <t>D2 : 1,3</t>
  </si>
  <si>
    <t>D3 : 1,3</t>
  </si>
  <si>
    <t>612421626R00</t>
  </si>
  <si>
    <t>Omítka vnitřní zdiva, MVC, hladká</t>
  </si>
  <si>
    <t>Odkaz na mn. položky pořadí 6 : 4,00000*0,6</t>
  </si>
  <si>
    <t>Odkaz na mn. položky pořadí 7 : 3,00000*0,7</t>
  </si>
  <si>
    <t>612421637R00</t>
  </si>
  <si>
    <t>Omítka vnitřní zdiva, MVC, štuková</t>
  </si>
  <si>
    <t>Odkaz na mn. položky pořadí 39 : 2,00000</t>
  </si>
  <si>
    <t>Koeficient : 0,75</t>
  </si>
  <si>
    <t>622471318RS7</t>
  </si>
  <si>
    <t>Nátěr nebo nástřik stěn vnějších, složitost 3 - 4 hmota silikátova</t>
  </si>
  <si>
    <t>S6-7 : 14,8*6,2*2+1,5*3,5*2</t>
  </si>
  <si>
    <t>622477241R00</t>
  </si>
  <si>
    <t>Oprava vnější omítky stěn štukové,sl.IV,do 10%,SMS</t>
  </si>
  <si>
    <t xml:space="preserve">S6-7 (50% plochy) : </t>
  </si>
  <si>
    <t>Odkaz na mn. položky pořadí 18 : 194,02000*0,5</t>
  </si>
  <si>
    <t>952901110R00</t>
  </si>
  <si>
    <t>Čištění mytím vnějších ploch stěn vč. oken a dveří</t>
  </si>
  <si>
    <t>Odkaz na mn. položky pořadí 18 : 194,02000</t>
  </si>
  <si>
    <t>Odkaz na mn. položky pořadí 22 : 64,80000</t>
  </si>
  <si>
    <t>220261664R00</t>
  </si>
  <si>
    <t>Hrubá výplň drážky</t>
  </si>
  <si>
    <t>Odkaz na mn. položky pořadí 40 : 14,40000</t>
  </si>
  <si>
    <t>622471318RP8x</t>
  </si>
  <si>
    <t>Nátěr nebo nástřik stropů vnějších, složitost 3 - 4 hmota akrylátová</t>
  </si>
  <si>
    <t>strop : 52,2+3,5*0,9*4</t>
  </si>
  <si>
    <t>914001111R00</t>
  </si>
  <si>
    <t xml:space="preserve">Osazení svislé doprav.značky </t>
  </si>
  <si>
    <t>S1 : 1</t>
  </si>
  <si>
    <t>40444939.AR</t>
  </si>
  <si>
    <t>Značka dopr dle spec</t>
  </si>
  <si>
    <t>SPCM</t>
  </si>
  <si>
    <t>Specifikace</t>
  </si>
  <si>
    <t>POL3_</t>
  </si>
  <si>
    <t>909      R00</t>
  </si>
  <si>
    <t>Hzs-nezmeritelne stavebni prace</t>
  </si>
  <si>
    <t>h</t>
  </si>
  <si>
    <t>Prav.M</t>
  </si>
  <si>
    <t>HZS</t>
  </si>
  <si>
    <t>POL10_</t>
  </si>
  <si>
    <t>4*8</t>
  </si>
  <si>
    <t>941955002R00</t>
  </si>
  <si>
    <t>Lešení lehké pomocné, výška podlahy do 1,9 m</t>
  </si>
  <si>
    <t>OO : 1,9*2*2</t>
  </si>
  <si>
    <t>946941106RT1</t>
  </si>
  <si>
    <t>Montáž pojízdných Alu věží  2,5 x 0,85 m pracovní výška 4,2 m</t>
  </si>
  <si>
    <t>sada</t>
  </si>
  <si>
    <t>288088T10</t>
  </si>
  <si>
    <t>Zakrytí konstrukcí fólie+páska</t>
  </si>
  <si>
    <t>Vlastní CÚ</t>
  </si>
  <si>
    <t>731311211R00x</t>
  </si>
  <si>
    <t>Pohony brány vč. mot. prvků dle spec. D+M (včetně nastavení a kabeláže)</t>
  </si>
  <si>
    <t>soubor</t>
  </si>
  <si>
    <t>Indiv</t>
  </si>
  <si>
    <t>S02 : 1</t>
  </si>
  <si>
    <t>731311231R00x</t>
  </si>
  <si>
    <t>Ovládací brvky brány a závory dle spec. D+M (včetně nastavení a kabeláže)</t>
  </si>
  <si>
    <t>S01-4 : 1</t>
  </si>
  <si>
    <t>732210942R00x</t>
  </si>
  <si>
    <t>Přemístění a montáž závory, napojení a repace, obnova kapotáže dle spec.</t>
  </si>
  <si>
    <t>S01b : 1</t>
  </si>
  <si>
    <t>732212815R00x</t>
  </si>
  <si>
    <t>Demontáž nepoužívaného el. zařízení závory  a vrat dle spec.</t>
  </si>
  <si>
    <t>S09 : 1</t>
  </si>
  <si>
    <t>732213814R00x</t>
  </si>
  <si>
    <t>Demontáž stávajícízávory pro přemístění dle spec.</t>
  </si>
  <si>
    <t>S01a : 1</t>
  </si>
  <si>
    <t>732221945R00x</t>
  </si>
  <si>
    <t>Bezpečnostní prvky brány a závory dle spec. D+M (včetně nastavení a kabeláže)</t>
  </si>
  <si>
    <t>970051080R00</t>
  </si>
  <si>
    <t>Vrtání jádrové do ŽB do D 80 mm</t>
  </si>
  <si>
    <t>OO : 0,6*4</t>
  </si>
  <si>
    <t>970054080R00</t>
  </si>
  <si>
    <t>Příp. za jádr. vrt. vodor. ve stěně ŽB do D 80 mm</t>
  </si>
  <si>
    <t>Odkaz na mn. položky pořadí 35 : 2,40000</t>
  </si>
  <si>
    <t>970058080R00</t>
  </si>
  <si>
    <t>Příp. za tl. armat.nad 15mm jádr.vrt. ŽB do D 80mm</t>
  </si>
  <si>
    <t>971042451R00</t>
  </si>
  <si>
    <t>Vybourání otvorů zdi betonové pl. 0,25 m2, tl.45cm</t>
  </si>
  <si>
    <t>OO : 3</t>
  </si>
  <si>
    <t>973049551R00</t>
  </si>
  <si>
    <t>Vysekání kapes zeď bet, osaz. konstr. 20x20x30 cm</t>
  </si>
  <si>
    <t>OO : 2</t>
  </si>
  <si>
    <t>974051212R00</t>
  </si>
  <si>
    <t>Frézování drážky do 30x30 mm, zdivo,cihla plná</t>
  </si>
  <si>
    <t>S4 : 2,4*2+1,2*8</t>
  </si>
  <si>
    <t>962092114R00x</t>
  </si>
  <si>
    <t>Demontáž dílců mobiliáře - beton. koš</t>
  </si>
  <si>
    <t>D06 : 1</t>
  </si>
  <si>
    <t>962100013RA0</t>
  </si>
  <si>
    <t>Bourání nadzákladového zdiva z cihel plných</t>
  </si>
  <si>
    <t>0,3*0,8*0,3</t>
  </si>
  <si>
    <t>979082111R00</t>
  </si>
  <si>
    <t>Vnitrostaveništní doprava suti do 10 m</t>
  </si>
  <si>
    <t>t</t>
  </si>
  <si>
    <t>Přesun suti</t>
  </si>
  <si>
    <t>POL8_</t>
  </si>
  <si>
    <t>979083117R00</t>
  </si>
  <si>
    <t>Vodorovné přemístění suti na skládku do 6000 m</t>
  </si>
  <si>
    <t>979083191R00</t>
  </si>
  <si>
    <t>Příplatek za dalších započatých 1000 m nad 6000 m</t>
  </si>
  <si>
    <t>979990001R00</t>
  </si>
  <si>
    <t>Poplatek za skládku stavební suti</t>
  </si>
  <si>
    <t>RTS 20/ I</t>
  </si>
  <si>
    <t>999281105R00</t>
  </si>
  <si>
    <t>Přesun hmot pro opravy a údržbu do výšky 6 m</t>
  </si>
  <si>
    <t>Přesun hmot</t>
  </si>
  <si>
    <t>POL7_</t>
  </si>
  <si>
    <t>952902110R00</t>
  </si>
  <si>
    <t>Čištění zametáním</t>
  </si>
  <si>
    <t>767647912R00</t>
  </si>
  <si>
    <t>Oprava dveří - demontáž klik a štítků</t>
  </si>
  <si>
    <t>S10 : 1</t>
  </si>
  <si>
    <t>767647915R00</t>
  </si>
  <si>
    <t xml:space="preserve">Oprava - demontáž zámku </t>
  </si>
  <si>
    <t>767658916R00</t>
  </si>
  <si>
    <t>Oprava vrat - doraz křídla (D+M)</t>
  </si>
  <si>
    <t>S10 : 2</t>
  </si>
  <si>
    <t>767995101R00</t>
  </si>
  <si>
    <t>Výroba a montáž kov. atypických konstr. do 5 kg</t>
  </si>
  <si>
    <t>kg</t>
  </si>
  <si>
    <t>Odkaz na mn. položky pořadí 56 : 27,50000</t>
  </si>
  <si>
    <t>767647915R00x</t>
  </si>
  <si>
    <t>Oprava - prvků vrat</t>
  </si>
  <si>
    <t>767658913R00x</t>
  </si>
  <si>
    <t>Oprava vrat - repase křídla</t>
  </si>
  <si>
    <t>767658916R00x</t>
  </si>
  <si>
    <t>Oprava vrat - úprava dorazové lišty</t>
  </si>
  <si>
    <t>55399999R</t>
  </si>
  <si>
    <t>Ocelové výrobky - kotvy a spojky-atypické prvky</t>
  </si>
  <si>
    <t>OO : 27,5</t>
  </si>
  <si>
    <t>998767102R00</t>
  </si>
  <si>
    <t>Přesun hmot pro zámečnické konstr., výšky do 12 m</t>
  </si>
  <si>
    <t>783103811R00</t>
  </si>
  <si>
    <t>Odstranění nátěrů z ocel.konstrukcí oškrábáním</t>
  </si>
  <si>
    <t>Červená</t>
  </si>
  <si>
    <t>S10 : 15,9*3,8*10*2/25</t>
  </si>
  <si>
    <t>Koeficient : 0,1</t>
  </si>
  <si>
    <t>783108812R00</t>
  </si>
  <si>
    <t>Chem. očištění ploch nátěru</t>
  </si>
  <si>
    <t>Odkaz na mn. položky pořadí 58 : 53,16960</t>
  </si>
  <si>
    <t>783222921RT2</t>
  </si>
  <si>
    <t>Údržba, nátěr syntetický kov.konstr. 2x přímo na rez kovářská barva</t>
  </si>
  <si>
    <t>783904811R0X</t>
  </si>
  <si>
    <t>Tmelení kovových konstrukcí</t>
  </si>
  <si>
    <t>784191201R00</t>
  </si>
  <si>
    <t>Penetrace podkladu hloubková 1x</t>
  </si>
  <si>
    <t>784195412R00</t>
  </si>
  <si>
    <t>Malba, bílá, bez penetrace, 2 x</t>
  </si>
  <si>
    <t>Odkaz na mn. položky pořadí 62 : 12,00000</t>
  </si>
  <si>
    <t>210810056RT1</t>
  </si>
  <si>
    <t>Kabel CYKY 5 x 2,5 mm2 pevně uložený včetně dodávky kabelu</t>
  </si>
  <si>
    <t>S1-4 : 66</t>
  </si>
  <si>
    <t>210190071R00x</t>
  </si>
  <si>
    <t>Montáž  a úprava zapojení světel montážní práce vedení</t>
  </si>
  <si>
    <t>S1-4 : 1</t>
  </si>
  <si>
    <t>703211OA0</t>
  </si>
  <si>
    <t>KABELOVÝ ŽLAB NOSNÝ/FeZn VČETNĚ UPEVNĚNÍ A PŘÍSLUŠENSTVÍ SVĚTLÉ ŠÍŘKY DO 100 MM vč. příslušenství</t>
  </si>
  <si>
    <t>35822003011R</t>
  </si>
  <si>
    <t>Jistič 10A/B</t>
  </si>
  <si>
    <t>OO : 1</t>
  </si>
  <si>
    <t>650012321R00</t>
  </si>
  <si>
    <t>Montáž krabice plastové se zapojením</t>
  </si>
  <si>
    <t>S5 : 1</t>
  </si>
  <si>
    <t>650710111R00</t>
  </si>
  <si>
    <t>Demontáž elektroinstalační lišty š. do 120 mm</t>
  </si>
  <si>
    <t>S5 : 2,5</t>
  </si>
  <si>
    <t>650801153R00</t>
  </si>
  <si>
    <t>Demontáž svítidla nástěnného přisazeného</t>
  </si>
  <si>
    <t>S5 : 2</t>
  </si>
  <si>
    <t>732493810R00x</t>
  </si>
  <si>
    <t>Demontáž zvonkového tabla, zaslepení,  dle spc</t>
  </si>
  <si>
    <t>S8 : 1</t>
  </si>
  <si>
    <t>3457114701R</t>
  </si>
  <si>
    <t>Trubka kabelová chránička DN50</t>
  </si>
  <si>
    <t>S1-4 : 14*4+5*2+10+4+10+13</t>
  </si>
  <si>
    <t>Koeficient : 0,2</t>
  </si>
  <si>
    <t>OO : 29</t>
  </si>
  <si>
    <t>35713852R</t>
  </si>
  <si>
    <t>Rozvodnice 0,4x0,75x0,2m do stěny, plech D+M</t>
  </si>
  <si>
    <t>222280214R00</t>
  </si>
  <si>
    <t>Kabel UTP/FTP kat.5e v trubkách</t>
  </si>
  <si>
    <t>Odkaz na mn. položky pořadí 72 : 152,60000</t>
  </si>
  <si>
    <t>Hodnota z bývalého odkazu. : 54</t>
  </si>
  <si>
    <t>998786101R00</t>
  </si>
  <si>
    <t>Přesun hmot pro SLP techniku, výšky do 6 m</t>
  </si>
  <si>
    <t>kpl</t>
  </si>
  <si>
    <t>S11 : 1</t>
  </si>
  <si>
    <t>210111080R00x</t>
  </si>
  <si>
    <t>Krabicový spoj a pomocné mont práce el. vedení D+M</t>
  </si>
  <si>
    <t>210112044R00x</t>
  </si>
  <si>
    <t>Montáže SLP - dveřní modul a komunikace</t>
  </si>
  <si>
    <t>75O5F1OA0x</t>
  </si>
  <si>
    <t>DVEŘNÍ MODUL-komunikátor, nástěnný dle spec</t>
  </si>
  <si>
    <t>KUS</t>
  </si>
  <si>
    <t>3457114720R</t>
  </si>
  <si>
    <t>Trubka kabelová chránička 20</t>
  </si>
  <si>
    <t>371201303R</t>
  </si>
  <si>
    <t>Kabel UTP dvojitý plášť Cat5e balení po 305 m</t>
  </si>
  <si>
    <t>Odkaz na mn. položky pořadí 74 : 206,60000*0,6</t>
  </si>
  <si>
    <t>Koeficient : 0,5</t>
  </si>
  <si>
    <t>371201306R</t>
  </si>
  <si>
    <t>Kabel propojovací drát Cat6, FTP 305 m cívka</t>
  </si>
  <si>
    <t>Odkaz na mn. položky pořadí 74 : 206,60000*0,4</t>
  </si>
  <si>
    <t>005121 R</t>
  </si>
  <si>
    <t>Zařízení staveniště</t>
  </si>
  <si>
    <t>Soubor</t>
  </si>
  <si>
    <t>VRN</t>
  </si>
  <si>
    <t>POL99_2</t>
  </si>
  <si>
    <t>005122010R</t>
  </si>
  <si>
    <t xml:space="preserve">Provoz objednatele </t>
  </si>
  <si>
    <t>005211010R</t>
  </si>
  <si>
    <t>Předání a převzetí staveniště</t>
  </si>
  <si>
    <t>POL99_8</t>
  </si>
  <si>
    <t>005211030R</t>
  </si>
  <si>
    <t>Dočasná bezpečnostní opatření a značení</t>
  </si>
  <si>
    <t>005211080R</t>
  </si>
  <si>
    <t xml:space="preserve">Bezpečnostní a hygienická opatření na staveništi </t>
  </si>
  <si>
    <t>00523  R</t>
  </si>
  <si>
    <t>Zkoušky a revize</t>
  </si>
  <si>
    <t>00524 R</t>
  </si>
  <si>
    <t>Předání a převzetí díla</t>
  </si>
  <si>
    <t>005241010R</t>
  </si>
  <si>
    <t>Dokumentace skutečného provedení a výrobní dokumentace</t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</si>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</sst>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0" fontId="0" fillId="0" borderId="41" xfId="0" applyBorder="1" applyAlignment="1">
      <alignment vertical="top"/>
    </xf>
    <xf numFmtId="49" fontId="0" fillId="0" borderId="41" xfId="0" applyNumberFormat="1" applyBorder="1" applyAlignment="1">
      <alignment vertical="top"/>
    </xf>
    <xf numFmtId="0" fontId="0" fillId="0" borderId="41" xfId="0" applyBorder="1" applyAlignment="1">
      <alignment horizontal="center" vertical="top"/>
    </xf>
    <xf numFmtId="0" fontId="8" fillId="3" borderId="41" xfId="0" applyFont="1" applyFill="1" applyBorder="1" applyAlignment="1">
      <alignment vertical="top"/>
    </xf>
    <xf numFmtId="49" fontId="8" fillId="3" borderId="41" xfId="0" applyNumberFormat="1" applyFont="1" applyFill="1" applyBorder="1" applyAlignment="1">
      <alignment vertical="top"/>
    </xf>
    <xf numFmtId="49" fontId="8" fillId="3" borderId="41" xfId="0" applyNumberFormat="1" applyFont="1" applyFill="1" applyBorder="1" applyAlignment="1">
      <alignment horizontal="left" vertical="top" wrapText="1"/>
    </xf>
    <xf numFmtId="0" fontId="8" fillId="3" borderId="41" xfId="0" applyFont="1" applyFill="1" applyBorder="1" applyAlignment="1">
      <alignment horizontal="center" vertical="top" shrinkToFit="1"/>
    </xf>
    <xf numFmtId="165" fontId="8" fillId="3" borderId="41" xfId="0" applyNumberFormat="1" applyFont="1" applyFill="1" applyBorder="1" applyAlignment="1">
      <alignment vertical="top" shrinkToFit="1"/>
    </xf>
    <xf numFmtId="4" fontId="8" fillId="3" borderId="41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1" xfId="0" applyNumberFormat="1" applyFont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horizontal="center" vertical="top" shrinkToFit="1"/>
    </xf>
    <xf numFmtId="165" fontId="16" fillId="0" borderId="41" xfId="0" applyNumberFormat="1" applyFont="1" applyBorder="1" applyAlignment="1">
      <alignment vertical="top" shrinkToFit="1"/>
    </xf>
    <xf numFmtId="4" fontId="16" fillId="4" borderId="41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165" fontId="17" fillId="0" borderId="41" xfId="0" quotePrefix="1" applyNumberFormat="1" applyFont="1" applyBorder="1" applyAlignment="1">
      <alignment horizontal="left" vertical="top" wrapText="1"/>
    </xf>
    <xf numFmtId="165" fontId="17" fillId="0" borderId="41" xfId="0" applyNumberFormat="1" applyFont="1" applyBorder="1" applyAlignment="1">
      <alignment horizontal="center" vertical="top" wrapText="1" shrinkToFit="1"/>
    </xf>
    <xf numFmtId="165" fontId="17" fillId="0" borderId="41" xfId="0" applyNumberFormat="1" applyFont="1" applyBorder="1" applyAlignment="1">
      <alignment vertical="top" wrapText="1" shrinkToFit="1"/>
    </xf>
    <xf numFmtId="165" fontId="18" fillId="0" borderId="41" xfId="0" quotePrefix="1" applyNumberFormat="1" applyFont="1" applyBorder="1" applyAlignment="1">
      <alignment horizontal="left" vertical="top" wrapText="1"/>
    </xf>
    <xf numFmtId="165" fontId="18" fillId="0" borderId="41" xfId="0" applyNumberFormat="1" applyFont="1" applyBorder="1" applyAlignment="1">
      <alignment horizontal="center" vertical="top" wrapText="1" shrinkToFit="1"/>
    </xf>
    <xf numFmtId="165" fontId="18" fillId="0" borderId="41" xfId="0" applyNumberFormat="1" applyFont="1" applyBorder="1" applyAlignment="1">
      <alignment vertical="top" wrapText="1" shrinkToFit="1"/>
    </xf>
    <xf numFmtId="49" fontId="0" fillId="0" borderId="41" xfId="0" applyNumberFormat="1" applyBorder="1" applyAlignment="1">
      <alignment horizontal="left" vertical="top" wrapText="1"/>
    </xf>
    <xf numFmtId="0" fontId="8" fillId="3" borderId="41" xfId="0" applyFont="1" applyFill="1" applyBorder="1" applyAlignment="1">
      <alignment horizontal="center"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4"/>
  <sheetViews>
    <sheetView workbookViewId="0">
      <selection activeCell="A4" sqref="A4:G4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  <row r="4" spans="1:7" ht="174.75" customHeight="1" x14ac:dyDescent="0.2">
      <c r="A4" s="236" t="s">
        <v>418</v>
      </c>
      <c r="B4" s="236"/>
      <c r="C4" s="236"/>
      <c r="D4" s="236"/>
      <c r="E4" s="236"/>
      <c r="F4" s="236"/>
      <c r="G4" s="236"/>
    </row>
  </sheetData>
  <sheetProtection algorithmName="SHA-512" hashValue="gYXuxpWOTpejP/P2qYktpwNgdpgowfbV8laTOhti8AU0hLeO+emdMePoPzDsHdMb7nEZNaRN7P2+6ZGOtXOPmg==" saltValue="aAYl0uUZdxEuJ8gnQZKZvg==" spinCount="100000" sheet="1" formatRows="0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5181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SUMIF(F49:F69,A16,I49:I69)+SUMIF(F49:F69,"PSU",I49:I69)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SUMIF(F49:F69,A17,I49:I69)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SUMIF(F49:F69,A18,I49:I69)</f>
        <v>0</v>
      </c>
      <c r="J18" s="85"/>
    </row>
    <row r="19" spans="1:10" ht="23.25" customHeight="1" x14ac:dyDescent="0.2">
      <c r="A19" s="196" t="s">
        <v>94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SUMIF(F49:F69,A19,I49:I69)</f>
        <v>0</v>
      </c>
      <c r="J19" s="85"/>
    </row>
    <row r="20" spans="1:10" ht="23.25" customHeight="1" x14ac:dyDescent="0.2">
      <c r="A20" s="196" t="s">
        <v>95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SUMIF(F49:F69,A20,I49:I69)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'503 v3-FIN Pol'!AE208</f>
        <v>0</v>
      </c>
      <c r="G39" s="149">
        <f>'503 v3-FIN Pol'!AF208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'503 v3-FIN Pol'!AE208</f>
        <v>0</v>
      </c>
      <c r="G40" s="155">
        <f>'503 v3-FIN Pol'!AF208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'503 v3-FIN Pol'!AE208</f>
        <v>0</v>
      </c>
      <c r="G41" s="150">
        <f>'503 v3-FIN Pol'!AF208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2" t="s">
        <v>26</v>
      </c>
      <c r="G49" s="193"/>
      <c r="H49" s="193"/>
      <c r="I49" s="193">
        <f>'503 v3-FIN Pol'!G8</f>
        <v>0</v>
      </c>
      <c r="J49" s="189" t="str">
        <f>IF(I70=0,"",I49/I70*100)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2" t="s">
        <v>26</v>
      </c>
      <c r="G50" s="193"/>
      <c r="H50" s="193"/>
      <c r="I50" s="193">
        <f>'503 v3-FIN Pol'!G15</f>
        <v>0</v>
      </c>
      <c r="J50" s="189" t="str">
        <f>IF(I70=0,"",I50/I70*100)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2" t="s">
        <v>26</v>
      </c>
      <c r="G51" s="193"/>
      <c r="H51" s="193"/>
      <c r="I51" s="193">
        <f>'503 v3-FIN Pol'!G20</f>
        <v>0</v>
      </c>
      <c r="J51" s="189" t="str">
        <f>IF(I70=0,"",I51/I70*100)</f>
        <v/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'503 v3-FIN Pol'!G25</f>
        <v>0</v>
      </c>
      <c r="J52" s="189" t="str">
        <f>IF(I70=0,"",I52/I70*100)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'503 v3-FIN Pol'!G50</f>
        <v>0</v>
      </c>
      <c r="J53" s="189" t="str">
        <f>IF(I70=0,"",I53/I70*100)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2" t="s">
        <v>26</v>
      </c>
      <c r="G54" s="193"/>
      <c r="H54" s="193"/>
      <c r="I54" s="193">
        <f>'503 v3-FIN Pol'!G57</f>
        <v>0</v>
      </c>
      <c r="J54" s="189" t="str">
        <f>IF(I70=0,"",I54/I70*100)</f>
        <v/>
      </c>
    </row>
    <row r="55" spans="1:10" ht="36.75" customHeight="1" x14ac:dyDescent="0.2">
      <c r="A55" s="178"/>
      <c r="B55" s="183" t="s">
        <v>68</v>
      </c>
      <c r="C55" s="184" t="s">
        <v>69</v>
      </c>
      <c r="D55" s="185"/>
      <c r="E55" s="185"/>
      <c r="F55" s="192" t="s">
        <v>26</v>
      </c>
      <c r="G55" s="193"/>
      <c r="H55" s="193"/>
      <c r="I55" s="193">
        <f>'503 v3-FIN Pol'!G70</f>
        <v>0</v>
      </c>
      <c r="J55" s="189" t="str">
        <f>IF(I70=0,"",I55/I70*100)</f>
        <v/>
      </c>
    </row>
    <row r="56" spans="1:10" ht="36.75" customHeight="1" x14ac:dyDescent="0.2">
      <c r="A56" s="178"/>
      <c r="B56" s="183" t="s">
        <v>70</v>
      </c>
      <c r="C56" s="184" t="s">
        <v>71</v>
      </c>
      <c r="D56" s="185"/>
      <c r="E56" s="185"/>
      <c r="F56" s="192" t="s">
        <v>26</v>
      </c>
      <c r="G56" s="193"/>
      <c r="H56" s="193"/>
      <c r="I56" s="193">
        <f>'503 v3-FIN Pol'!G75</f>
        <v>0</v>
      </c>
      <c r="J56" s="189" t="str">
        <f>IF(I70=0,"",I56/I70*100)</f>
        <v/>
      </c>
    </row>
    <row r="57" spans="1:10" ht="36.75" customHeight="1" x14ac:dyDescent="0.2">
      <c r="A57" s="178"/>
      <c r="B57" s="183" t="s">
        <v>72</v>
      </c>
      <c r="C57" s="184" t="s">
        <v>73</v>
      </c>
      <c r="D57" s="185"/>
      <c r="E57" s="185"/>
      <c r="F57" s="192" t="s">
        <v>26</v>
      </c>
      <c r="G57" s="193"/>
      <c r="H57" s="193"/>
      <c r="I57" s="193">
        <f>'503 v3-FIN Pol'!G78</f>
        <v>0</v>
      </c>
      <c r="J57" s="189" t="str">
        <f>IF(I70=0,"",I57/I70*100)</f>
        <v/>
      </c>
    </row>
    <row r="58" spans="1:10" ht="36.75" customHeight="1" x14ac:dyDescent="0.2">
      <c r="A58" s="178"/>
      <c r="B58" s="183" t="s">
        <v>74</v>
      </c>
      <c r="C58" s="184" t="s">
        <v>75</v>
      </c>
      <c r="D58" s="185"/>
      <c r="E58" s="185"/>
      <c r="F58" s="192" t="s">
        <v>26</v>
      </c>
      <c r="G58" s="193"/>
      <c r="H58" s="193"/>
      <c r="I58" s="193">
        <f>'503 v3-FIN Pol'!G83</f>
        <v>0</v>
      </c>
      <c r="J58" s="189" t="str">
        <f>IF(I70=0,"",I58/I70*100)</f>
        <v/>
      </c>
    </row>
    <row r="59" spans="1:10" ht="36.75" customHeight="1" x14ac:dyDescent="0.2">
      <c r="A59" s="178"/>
      <c r="B59" s="183" t="s">
        <v>76</v>
      </c>
      <c r="C59" s="184" t="s">
        <v>77</v>
      </c>
      <c r="D59" s="185"/>
      <c r="E59" s="185"/>
      <c r="F59" s="192" t="s">
        <v>26</v>
      </c>
      <c r="G59" s="193"/>
      <c r="H59" s="193"/>
      <c r="I59" s="193">
        <f>'503 v3-FIN Pol'!G96</f>
        <v>0</v>
      </c>
      <c r="J59" s="189" t="str">
        <f>IF(I70=0,"",I59/I70*100)</f>
        <v/>
      </c>
    </row>
    <row r="60" spans="1:10" ht="36.75" customHeight="1" x14ac:dyDescent="0.2">
      <c r="A60" s="178"/>
      <c r="B60" s="183" t="s">
        <v>78</v>
      </c>
      <c r="C60" s="184" t="s">
        <v>79</v>
      </c>
      <c r="D60" s="185"/>
      <c r="E60" s="185"/>
      <c r="F60" s="192" t="s">
        <v>26</v>
      </c>
      <c r="G60" s="193"/>
      <c r="H60" s="193"/>
      <c r="I60" s="193">
        <f>'503 v3-FIN Pol'!G117</f>
        <v>0</v>
      </c>
      <c r="J60" s="189" t="str">
        <f>IF(I70=0,"",I60/I70*100)</f>
        <v/>
      </c>
    </row>
    <row r="61" spans="1:10" ht="36.75" customHeight="1" x14ac:dyDescent="0.2">
      <c r="A61" s="178"/>
      <c r="B61" s="183" t="s">
        <v>80</v>
      </c>
      <c r="C61" s="184" t="s">
        <v>81</v>
      </c>
      <c r="D61" s="185"/>
      <c r="E61" s="185"/>
      <c r="F61" s="192" t="s">
        <v>27</v>
      </c>
      <c r="G61" s="193"/>
      <c r="H61" s="193"/>
      <c r="I61" s="193">
        <f>'503 v3-FIN Pol'!G119</f>
        <v>0</v>
      </c>
      <c r="J61" s="189" t="str">
        <f>IF(I70=0,"",I61/I70*100)</f>
        <v/>
      </c>
    </row>
    <row r="62" spans="1:10" ht="36.75" customHeight="1" x14ac:dyDescent="0.2">
      <c r="A62" s="178"/>
      <c r="B62" s="183" t="s">
        <v>82</v>
      </c>
      <c r="C62" s="184" t="s">
        <v>83</v>
      </c>
      <c r="D62" s="185"/>
      <c r="E62" s="185"/>
      <c r="F62" s="192" t="s">
        <v>27</v>
      </c>
      <c r="G62" s="193"/>
      <c r="H62" s="193"/>
      <c r="I62" s="193">
        <f>'503 v3-FIN Pol'!G121</f>
        <v>0</v>
      </c>
      <c r="J62" s="189" t="str">
        <f>IF(I70=0,"",I62/I70*100)</f>
        <v/>
      </c>
    </row>
    <row r="63" spans="1:10" ht="36.75" customHeight="1" x14ac:dyDescent="0.2">
      <c r="A63" s="178"/>
      <c r="B63" s="183" t="s">
        <v>84</v>
      </c>
      <c r="C63" s="184" t="s">
        <v>85</v>
      </c>
      <c r="D63" s="185"/>
      <c r="E63" s="185"/>
      <c r="F63" s="192" t="s">
        <v>27</v>
      </c>
      <c r="G63" s="193"/>
      <c r="H63" s="193"/>
      <c r="I63" s="193">
        <f>'503 v3-FIN Pol'!G139</f>
        <v>0</v>
      </c>
      <c r="J63" s="189" t="str">
        <f>IF(I70=0,"",I63/I70*100)</f>
        <v/>
      </c>
    </row>
    <row r="64" spans="1:10" ht="36.75" customHeight="1" x14ac:dyDescent="0.2">
      <c r="A64" s="178"/>
      <c r="B64" s="183" t="s">
        <v>86</v>
      </c>
      <c r="C64" s="184" t="s">
        <v>87</v>
      </c>
      <c r="D64" s="185"/>
      <c r="E64" s="185"/>
      <c r="F64" s="192" t="s">
        <v>27</v>
      </c>
      <c r="G64" s="193"/>
      <c r="H64" s="193"/>
      <c r="I64" s="193">
        <f>'503 v3-FIN Pol'!G149</f>
        <v>0</v>
      </c>
      <c r="J64" s="189" t="str">
        <f>IF(I70=0,"",I64/I70*100)</f>
        <v/>
      </c>
    </row>
    <row r="65" spans="1:10" ht="36.75" customHeight="1" x14ac:dyDescent="0.2">
      <c r="A65" s="178"/>
      <c r="B65" s="183" t="s">
        <v>88</v>
      </c>
      <c r="C65" s="184" t="s">
        <v>89</v>
      </c>
      <c r="D65" s="185"/>
      <c r="E65" s="185"/>
      <c r="F65" s="192" t="s">
        <v>27</v>
      </c>
      <c r="G65" s="193"/>
      <c r="H65" s="193"/>
      <c r="I65" s="193">
        <f>'503 v3-FIN Pol'!G154</f>
        <v>0</v>
      </c>
      <c r="J65" s="189" t="str">
        <f>IF(I70=0,"",I65/I70*100)</f>
        <v/>
      </c>
    </row>
    <row r="66" spans="1:10" ht="36.75" customHeight="1" x14ac:dyDescent="0.2">
      <c r="A66" s="178"/>
      <c r="B66" s="183" t="s">
        <v>90</v>
      </c>
      <c r="C66" s="184" t="s">
        <v>91</v>
      </c>
      <c r="D66" s="185"/>
      <c r="E66" s="185"/>
      <c r="F66" s="192" t="s">
        <v>28</v>
      </c>
      <c r="G66" s="193"/>
      <c r="H66" s="193"/>
      <c r="I66" s="193">
        <f>'503 v3-FIN Pol'!G163</f>
        <v>0</v>
      </c>
      <c r="J66" s="189" t="str">
        <f>IF(I70=0,"",I66/I70*100)</f>
        <v/>
      </c>
    </row>
    <row r="67" spans="1:10" ht="36.75" customHeight="1" x14ac:dyDescent="0.2">
      <c r="A67" s="178"/>
      <c r="B67" s="183" t="s">
        <v>92</v>
      </c>
      <c r="C67" s="184" t="s">
        <v>93</v>
      </c>
      <c r="D67" s="185"/>
      <c r="E67" s="185"/>
      <c r="F67" s="192" t="s">
        <v>28</v>
      </c>
      <c r="G67" s="193"/>
      <c r="H67" s="193"/>
      <c r="I67" s="193">
        <f>'503 v3-FIN Pol'!G177</f>
        <v>0</v>
      </c>
      <c r="J67" s="189" t="str">
        <f>IF(I70=0,"",I67/I70*100)</f>
        <v/>
      </c>
    </row>
    <row r="68" spans="1:10" ht="36.75" customHeight="1" x14ac:dyDescent="0.2">
      <c r="A68" s="178"/>
      <c r="B68" s="183" t="s">
        <v>94</v>
      </c>
      <c r="C68" s="184" t="s">
        <v>29</v>
      </c>
      <c r="D68" s="185"/>
      <c r="E68" s="185"/>
      <c r="F68" s="192" t="s">
        <v>94</v>
      </c>
      <c r="G68" s="193"/>
      <c r="H68" s="193"/>
      <c r="I68" s="193">
        <f>'503 v3-FIN Pol'!G197</f>
        <v>0</v>
      </c>
      <c r="J68" s="189" t="str">
        <f>IF(I70=0,"",I68/I70*100)</f>
        <v/>
      </c>
    </row>
    <row r="69" spans="1:10" ht="36.75" customHeight="1" x14ac:dyDescent="0.2">
      <c r="A69" s="178"/>
      <c r="B69" s="183" t="s">
        <v>95</v>
      </c>
      <c r="C69" s="184" t="s">
        <v>30</v>
      </c>
      <c r="D69" s="185"/>
      <c r="E69" s="185"/>
      <c r="F69" s="192" t="s">
        <v>95</v>
      </c>
      <c r="G69" s="193"/>
      <c r="H69" s="193"/>
      <c r="I69" s="193">
        <f>'503 v3-FIN Pol'!G200</f>
        <v>0</v>
      </c>
      <c r="J69" s="189" t="str">
        <f>IF(I70=0,"",I69/I70*100)</f>
        <v/>
      </c>
    </row>
    <row r="70" spans="1:10" ht="25.5" customHeight="1" x14ac:dyDescent="0.2">
      <c r="A70" s="179"/>
      <c r="B70" s="186" t="s">
        <v>1</v>
      </c>
      <c r="C70" s="187"/>
      <c r="D70" s="188"/>
      <c r="E70" s="188"/>
      <c r="F70" s="194"/>
      <c r="G70" s="195"/>
      <c r="H70" s="195"/>
      <c r="I70" s="195">
        <f>SUM(I49:I69)</f>
        <v>0</v>
      </c>
      <c r="J70" s="190">
        <f>SUM(J49:J69)</f>
        <v>0</v>
      </c>
    </row>
    <row r="71" spans="1:10" x14ac:dyDescent="0.2">
      <c r="F71" s="135"/>
      <c r="G71" s="135"/>
      <c r="H71" s="135"/>
      <c r="I71" s="135"/>
      <c r="J71" s="191"/>
    </row>
    <row r="72" spans="1:10" x14ac:dyDescent="0.2">
      <c r="F72" s="135"/>
      <c r="G72" s="135"/>
      <c r="H72" s="135"/>
      <c r="I72" s="135"/>
      <c r="J72" s="191"/>
    </row>
    <row r="73" spans="1:10" x14ac:dyDescent="0.2">
      <c r="F73" s="135"/>
      <c r="G73" s="135"/>
      <c r="H73" s="135"/>
      <c r="I73" s="135"/>
      <c r="J73" s="191"/>
    </row>
  </sheetData>
  <sheetProtection algorithmName="SHA-512" hashValue="IKFxymruy1w+hqhhqqx5hDUVTBoujG/scjLY/sTqqZPL7YlFLfQ2RqC7m6Tyu30yaSjWajggMpL0lwyV5s1Oag==" saltValue="vE1OdIh4/QYPtvNm7c+yY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5pY62Ao5QaRPIXl1KmMAORRLnG43mxb2fwd9eUppGANollFVtI/I/z5tG02nJBVQtWQIIAzTAhSBnz8xSOsh7w==" saltValue="26VZFPhiwJzf24mpZcjfD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C6438-5A65-4147-9CF9-729CC9A3C1E6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G208" sqref="A8:G208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96</v>
      </c>
    </row>
    <row r="2" spans="1:60" ht="24.95" customHeight="1" x14ac:dyDescent="0.2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97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97</v>
      </c>
      <c r="AG3" t="s">
        <v>98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99</v>
      </c>
    </row>
    <row r="5" spans="1:60" x14ac:dyDescent="0.2">
      <c r="D5" s="10"/>
    </row>
    <row r="6" spans="1:60" ht="38.25" x14ac:dyDescent="0.2">
      <c r="A6" s="208" t="s">
        <v>100</v>
      </c>
      <c r="B6" s="210" t="s">
        <v>101</v>
      </c>
      <c r="C6" s="210" t="s">
        <v>102</v>
      </c>
      <c r="D6" s="209" t="s">
        <v>103</v>
      </c>
      <c r="E6" s="208" t="s">
        <v>104</v>
      </c>
      <c r="F6" s="207" t="s">
        <v>105</v>
      </c>
      <c r="G6" s="208" t="s">
        <v>31</v>
      </c>
      <c r="H6" s="211" t="s">
        <v>32</v>
      </c>
      <c r="I6" s="211" t="s">
        <v>106</v>
      </c>
      <c r="J6" s="211" t="s">
        <v>33</v>
      </c>
      <c r="K6" s="211" t="s">
        <v>107</v>
      </c>
      <c r="L6" s="211" t="s">
        <v>108</v>
      </c>
      <c r="M6" s="211" t="s">
        <v>109</v>
      </c>
      <c r="N6" s="211" t="s">
        <v>110</v>
      </c>
      <c r="O6" s="211" t="s">
        <v>111</v>
      </c>
      <c r="P6" s="211" t="s">
        <v>112</v>
      </c>
      <c r="Q6" s="211" t="s">
        <v>113</v>
      </c>
      <c r="R6" s="211" t="s">
        <v>114</v>
      </c>
      <c r="S6" s="211" t="s">
        <v>115</v>
      </c>
      <c r="T6" s="211" t="s">
        <v>116</v>
      </c>
      <c r="U6" s="211" t="s">
        <v>117</v>
      </c>
      <c r="V6" s="211" t="s">
        <v>118</v>
      </c>
      <c r="W6" s="211" t="s">
        <v>119</v>
      </c>
      <c r="X6" s="211" t="s">
        <v>120</v>
      </c>
      <c r="Y6" s="211" t="s">
        <v>121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40" t="s">
        <v>122</v>
      </c>
      <c r="B8" s="241" t="s">
        <v>56</v>
      </c>
      <c r="C8" s="242" t="s">
        <v>57</v>
      </c>
      <c r="D8" s="243"/>
      <c r="E8" s="244"/>
      <c r="F8" s="245"/>
      <c r="G8" s="245">
        <f>SUMIF(AG9:AG14,"&lt;&gt;NOR",G9:G14)</f>
        <v>0</v>
      </c>
      <c r="H8" s="229"/>
      <c r="I8" s="229">
        <f>SUM(I9:I14)</f>
        <v>0</v>
      </c>
      <c r="J8" s="229"/>
      <c r="K8" s="229">
        <f>SUM(K9:K14)</f>
        <v>0</v>
      </c>
      <c r="L8" s="229"/>
      <c r="M8" s="229">
        <f>SUM(M9:M14)</f>
        <v>0</v>
      </c>
      <c r="N8" s="228"/>
      <c r="O8" s="228">
        <f>SUM(O9:O14)</f>
        <v>0</v>
      </c>
      <c r="P8" s="228"/>
      <c r="Q8" s="228">
        <f>SUM(Q9:Q14)</f>
        <v>0</v>
      </c>
      <c r="R8" s="229"/>
      <c r="S8" s="229"/>
      <c r="T8" s="229"/>
      <c r="U8" s="229"/>
      <c r="V8" s="229">
        <f>SUM(V9:V14)</f>
        <v>57.230000000000004</v>
      </c>
      <c r="W8" s="229"/>
      <c r="X8" s="229"/>
      <c r="Y8" s="229"/>
      <c r="AG8" t="s">
        <v>123</v>
      </c>
    </row>
    <row r="9" spans="1:60" ht="22.5" outlineLevel="1" x14ac:dyDescent="0.2">
      <c r="A9" s="246">
        <v>1</v>
      </c>
      <c r="B9" s="247" t="s">
        <v>124</v>
      </c>
      <c r="C9" s="248" t="s">
        <v>125</v>
      </c>
      <c r="D9" s="249" t="s">
        <v>126</v>
      </c>
      <c r="E9" s="250">
        <v>25.5</v>
      </c>
      <c r="F9" s="251"/>
      <c r="G9" s="252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21</v>
      </c>
      <c r="M9" s="226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6"/>
      <c r="S9" s="226" t="s">
        <v>127</v>
      </c>
      <c r="T9" s="226" t="s">
        <v>127</v>
      </c>
      <c r="U9" s="226">
        <v>1.65049</v>
      </c>
      <c r="V9" s="226">
        <f>ROUND(E9*U9,2)</f>
        <v>42.09</v>
      </c>
      <c r="W9" s="226"/>
      <c r="X9" s="226" t="s">
        <v>128</v>
      </c>
      <c r="Y9" s="226" t="s">
        <v>129</v>
      </c>
      <c r="Z9" s="212"/>
      <c r="AA9" s="212"/>
      <c r="AB9" s="212"/>
      <c r="AC9" s="212"/>
      <c r="AD9" s="212"/>
      <c r="AE9" s="212"/>
      <c r="AF9" s="212"/>
      <c r="AG9" s="212" t="s">
        <v>130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46"/>
      <c r="B10" s="247"/>
      <c r="C10" s="253" t="s">
        <v>131</v>
      </c>
      <c r="D10" s="254"/>
      <c r="E10" s="255">
        <v>25.5</v>
      </c>
      <c r="F10" s="252"/>
      <c r="G10" s="252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26"/>
      <c r="Z10" s="212"/>
      <c r="AA10" s="212"/>
      <c r="AB10" s="212"/>
      <c r="AC10" s="212"/>
      <c r="AD10" s="212"/>
      <c r="AE10" s="212"/>
      <c r="AF10" s="212"/>
      <c r="AG10" s="212" t="s">
        <v>132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46">
        <v>2</v>
      </c>
      <c r="B11" s="247" t="s">
        <v>133</v>
      </c>
      <c r="C11" s="248" t="s">
        <v>134</v>
      </c>
      <c r="D11" s="249" t="s">
        <v>126</v>
      </c>
      <c r="E11" s="250">
        <v>25.5</v>
      </c>
      <c r="F11" s="251"/>
      <c r="G11" s="252">
        <f>ROUND(E11*F11,2)</f>
        <v>0</v>
      </c>
      <c r="H11" s="227"/>
      <c r="I11" s="226">
        <f>ROUND(E11*H11,2)</f>
        <v>0</v>
      </c>
      <c r="J11" s="227"/>
      <c r="K11" s="226">
        <f>ROUND(E11*J11,2)</f>
        <v>0</v>
      </c>
      <c r="L11" s="226">
        <v>21</v>
      </c>
      <c r="M11" s="226">
        <f>G11*(1+L11/100)</f>
        <v>0</v>
      </c>
      <c r="N11" s="225">
        <v>0</v>
      </c>
      <c r="O11" s="225">
        <f>ROUND(E11*N11,2)</f>
        <v>0</v>
      </c>
      <c r="P11" s="225">
        <v>0</v>
      </c>
      <c r="Q11" s="225">
        <f>ROUND(E11*P11,2)</f>
        <v>0</v>
      </c>
      <c r="R11" s="226"/>
      <c r="S11" s="226" t="s">
        <v>127</v>
      </c>
      <c r="T11" s="226" t="s">
        <v>127</v>
      </c>
      <c r="U11" s="226">
        <v>0.12839999999999999</v>
      </c>
      <c r="V11" s="226">
        <f>ROUND(E11*U11,2)</f>
        <v>3.27</v>
      </c>
      <c r="W11" s="226"/>
      <c r="X11" s="226" t="s">
        <v>128</v>
      </c>
      <c r="Y11" s="226" t="s">
        <v>129</v>
      </c>
      <c r="Z11" s="212"/>
      <c r="AA11" s="212"/>
      <c r="AB11" s="212"/>
      <c r="AC11" s="212"/>
      <c r="AD11" s="212"/>
      <c r="AE11" s="212"/>
      <c r="AF11" s="212"/>
      <c r="AG11" s="212" t="s">
        <v>130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">
      <c r="A12" s="246"/>
      <c r="B12" s="247"/>
      <c r="C12" s="253" t="s">
        <v>135</v>
      </c>
      <c r="D12" s="254"/>
      <c r="E12" s="255">
        <v>25.5</v>
      </c>
      <c r="F12" s="252"/>
      <c r="G12" s="252"/>
      <c r="H12" s="226"/>
      <c r="I12" s="226"/>
      <c r="J12" s="226"/>
      <c r="K12" s="226"/>
      <c r="L12" s="226"/>
      <c r="M12" s="226"/>
      <c r="N12" s="225"/>
      <c r="O12" s="225"/>
      <c r="P12" s="225"/>
      <c r="Q12" s="225"/>
      <c r="R12" s="226"/>
      <c r="S12" s="226"/>
      <c r="T12" s="226"/>
      <c r="U12" s="226"/>
      <c r="V12" s="226"/>
      <c r="W12" s="226"/>
      <c r="X12" s="226"/>
      <c r="Y12" s="226"/>
      <c r="Z12" s="212"/>
      <c r="AA12" s="212"/>
      <c r="AB12" s="212"/>
      <c r="AC12" s="212"/>
      <c r="AD12" s="212"/>
      <c r="AE12" s="212"/>
      <c r="AF12" s="212"/>
      <c r="AG12" s="212" t="s">
        <v>132</v>
      </c>
      <c r="AH12" s="212">
        <v>5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46">
        <v>3</v>
      </c>
      <c r="B13" s="247" t="s">
        <v>136</v>
      </c>
      <c r="C13" s="248" t="s">
        <v>137</v>
      </c>
      <c r="D13" s="249" t="s">
        <v>126</v>
      </c>
      <c r="E13" s="250">
        <v>12</v>
      </c>
      <c r="F13" s="251"/>
      <c r="G13" s="252">
        <f>ROUND(E13*F13,2)</f>
        <v>0</v>
      </c>
      <c r="H13" s="227"/>
      <c r="I13" s="226">
        <f>ROUND(E13*H13,2)</f>
        <v>0</v>
      </c>
      <c r="J13" s="227"/>
      <c r="K13" s="226">
        <f>ROUND(E13*J13,2)</f>
        <v>0</v>
      </c>
      <c r="L13" s="226">
        <v>21</v>
      </c>
      <c r="M13" s="226">
        <f>G13*(1+L13/100)</f>
        <v>0</v>
      </c>
      <c r="N13" s="225">
        <v>0</v>
      </c>
      <c r="O13" s="225">
        <f>ROUND(E13*N13,2)</f>
        <v>0</v>
      </c>
      <c r="P13" s="225">
        <v>0</v>
      </c>
      <c r="Q13" s="225">
        <f>ROUND(E13*P13,2)</f>
        <v>0</v>
      </c>
      <c r="R13" s="226"/>
      <c r="S13" s="226" t="s">
        <v>127</v>
      </c>
      <c r="T13" s="226" t="s">
        <v>127</v>
      </c>
      <c r="U13" s="226">
        <v>0.98924000000000001</v>
      </c>
      <c r="V13" s="226">
        <f>ROUND(E13*U13,2)</f>
        <v>11.87</v>
      </c>
      <c r="W13" s="226"/>
      <c r="X13" s="226" t="s">
        <v>128</v>
      </c>
      <c r="Y13" s="226" t="s">
        <v>129</v>
      </c>
      <c r="Z13" s="212"/>
      <c r="AA13" s="212"/>
      <c r="AB13" s="212"/>
      <c r="AC13" s="212"/>
      <c r="AD13" s="212"/>
      <c r="AE13" s="212"/>
      <c r="AF13" s="212"/>
      <c r="AG13" s="212" t="s">
        <v>130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46"/>
      <c r="B14" s="247"/>
      <c r="C14" s="253" t="s">
        <v>138</v>
      </c>
      <c r="D14" s="254"/>
      <c r="E14" s="255">
        <v>12</v>
      </c>
      <c r="F14" s="252"/>
      <c r="G14" s="252"/>
      <c r="H14" s="226"/>
      <c r="I14" s="226"/>
      <c r="J14" s="226"/>
      <c r="K14" s="226"/>
      <c r="L14" s="226"/>
      <c r="M14" s="226"/>
      <c r="N14" s="225"/>
      <c r="O14" s="225"/>
      <c r="P14" s="225"/>
      <c r="Q14" s="225"/>
      <c r="R14" s="226"/>
      <c r="S14" s="226"/>
      <c r="T14" s="226"/>
      <c r="U14" s="226"/>
      <c r="V14" s="226"/>
      <c r="W14" s="226"/>
      <c r="X14" s="226"/>
      <c r="Y14" s="226"/>
      <c r="Z14" s="212"/>
      <c r="AA14" s="212"/>
      <c r="AB14" s="212"/>
      <c r="AC14" s="212"/>
      <c r="AD14" s="212"/>
      <c r="AE14" s="212"/>
      <c r="AF14" s="212"/>
      <c r="AG14" s="212" t="s">
        <v>132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40" t="s">
        <v>122</v>
      </c>
      <c r="B15" s="241" t="s">
        <v>58</v>
      </c>
      <c r="C15" s="242" t="s">
        <v>59</v>
      </c>
      <c r="D15" s="243"/>
      <c r="E15" s="244"/>
      <c r="F15" s="245"/>
      <c r="G15" s="245">
        <f>SUMIF(AG16:AG19,"&lt;&gt;NOR",G16:G19)</f>
        <v>0</v>
      </c>
      <c r="H15" s="229"/>
      <c r="I15" s="229">
        <f>SUM(I16:I19)</f>
        <v>0</v>
      </c>
      <c r="J15" s="229"/>
      <c r="K15" s="229">
        <f>SUM(K16:K19)</f>
        <v>0</v>
      </c>
      <c r="L15" s="229"/>
      <c r="M15" s="229">
        <f>SUM(M16:M19)</f>
        <v>0</v>
      </c>
      <c r="N15" s="228"/>
      <c r="O15" s="228">
        <f>SUM(O16:O19)</f>
        <v>1.1299999999999999</v>
      </c>
      <c r="P15" s="228"/>
      <c r="Q15" s="228">
        <f>SUM(Q16:Q19)</f>
        <v>0</v>
      </c>
      <c r="R15" s="229"/>
      <c r="S15" s="229"/>
      <c r="T15" s="229"/>
      <c r="U15" s="229"/>
      <c r="V15" s="229">
        <f>SUM(V16:V19)</f>
        <v>3.6399999999999997</v>
      </c>
      <c r="W15" s="229"/>
      <c r="X15" s="229"/>
      <c r="Y15" s="229"/>
      <c r="AG15" t="s">
        <v>123</v>
      </c>
    </row>
    <row r="16" spans="1:60" outlineLevel="1" x14ac:dyDescent="0.2">
      <c r="A16" s="246">
        <v>4</v>
      </c>
      <c r="B16" s="247" t="s">
        <v>139</v>
      </c>
      <c r="C16" s="248" t="s">
        <v>140</v>
      </c>
      <c r="D16" s="249" t="s">
        <v>141</v>
      </c>
      <c r="E16" s="250">
        <v>6.4000000000000001E-2</v>
      </c>
      <c r="F16" s="251"/>
      <c r="G16" s="252">
        <f>ROUND(E16*F16,2)</f>
        <v>0</v>
      </c>
      <c r="H16" s="227"/>
      <c r="I16" s="226">
        <f>ROUND(E16*H16,2)</f>
        <v>0</v>
      </c>
      <c r="J16" s="227"/>
      <c r="K16" s="226">
        <f>ROUND(E16*J16,2)</f>
        <v>0</v>
      </c>
      <c r="L16" s="226">
        <v>21</v>
      </c>
      <c r="M16" s="226">
        <f>G16*(1+L16/100)</f>
        <v>0</v>
      </c>
      <c r="N16" s="225">
        <v>2.5251399999999999</v>
      </c>
      <c r="O16" s="225">
        <f>ROUND(E16*N16,2)</f>
        <v>0.16</v>
      </c>
      <c r="P16" s="225">
        <v>0</v>
      </c>
      <c r="Q16" s="225">
        <f>ROUND(E16*P16,2)</f>
        <v>0</v>
      </c>
      <c r="R16" s="226"/>
      <c r="S16" s="226" t="s">
        <v>127</v>
      </c>
      <c r="T16" s="226" t="s">
        <v>127</v>
      </c>
      <c r="U16" s="226">
        <v>1.17</v>
      </c>
      <c r="V16" s="226">
        <f>ROUND(E16*U16,2)</f>
        <v>7.0000000000000007E-2</v>
      </c>
      <c r="W16" s="226"/>
      <c r="X16" s="226" t="s">
        <v>128</v>
      </c>
      <c r="Y16" s="226" t="s">
        <v>129</v>
      </c>
      <c r="Z16" s="212"/>
      <c r="AA16" s="212"/>
      <c r="AB16" s="212"/>
      <c r="AC16" s="212"/>
      <c r="AD16" s="212"/>
      <c r="AE16" s="212"/>
      <c r="AF16" s="212"/>
      <c r="AG16" s="212" t="s">
        <v>130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46"/>
      <c r="B17" s="247"/>
      <c r="C17" s="253" t="s">
        <v>142</v>
      </c>
      <c r="D17" s="254"/>
      <c r="E17" s="255">
        <v>6.4000000000000001E-2</v>
      </c>
      <c r="F17" s="252"/>
      <c r="G17" s="252"/>
      <c r="H17" s="226"/>
      <c r="I17" s="226"/>
      <c r="J17" s="226"/>
      <c r="K17" s="226"/>
      <c r="L17" s="226"/>
      <c r="M17" s="226"/>
      <c r="N17" s="225"/>
      <c r="O17" s="225"/>
      <c r="P17" s="225"/>
      <c r="Q17" s="225"/>
      <c r="R17" s="226"/>
      <c r="S17" s="226"/>
      <c r="T17" s="226"/>
      <c r="U17" s="226"/>
      <c r="V17" s="226"/>
      <c r="W17" s="226"/>
      <c r="X17" s="226"/>
      <c r="Y17" s="226"/>
      <c r="Z17" s="212"/>
      <c r="AA17" s="212"/>
      <c r="AB17" s="212"/>
      <c r="AC17" s="212"/>
      <c r="AD17" s="212"/>
      <c r="AE17" s="212"/>
      <c r="AF17" s="212"/>
      <c r="AG17" s="212" t="s">
        <v>132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6">
        <v>5</v>
      </c>
      <c r="B18" s="247" t="s">
        <v>143</v>
      </c>
      <c r="C18" s="248" t="s">
        <v>144</v>
      </c>
      <c r="D18" s="249" t="s">
        <v>141</v>
      </c>
      <c r="E18" s="250">
        <v>0.29399999999999998</v>
      </c>
      <c r="F18" s="251"/>
      <c r="G18" s="252">
        <f>ROUND(E18*F18,2)</f>
        <v>0</v>
      </c>
      <c r="H18" s="227"/>
      <c r="I18" s="226">
        <f>ROUND(E18*H18,2)</f>
        <v>0</v>
      </c>
      <c r="J18" s="227"/>
      <c r="K18" s="226">
        <f>ROUND(E18*J18,2)</f>
        <v>0</v>
      </c>
      <c r="L18" s="226">
        <v>21</v>
      </c>
      <c r="M18" s="226">
        <f>G18*(1+L18/100)</f>
        <v>0</v>
      </c>
      <c r="N18" s="225">
        <v>3.29677</v>
      </c>
      <c r="O18" s="225">
        <f>ROUND(E18*N18,2)</f>
        <v>0.97</v>
      </c>
      <c r="P18" s="225">
        <v>0</v>
      </c>
      <c r="Q18" s="225">
        <f>ROUND(E18*P18,2)</f>
        <v>0</v>
      </c>
      <c r="R18" s="226"/>
      <c r="S18" s="226" t="s">
        <v>127</v>
      </c>
      <c r="T18" s="226" t="s">
        <v>127</v>
      </c>
      <c r="U18" s="226">
        <v>12.15241</v>
      </c>
      <c r="V18" s="226">
        <f>ROUND(E18*U18,2)</f>
        <v>3.57</v>
      </c>
      <c r="W18" s="226"/>
      <c r="X18" s="226" t="s">
        <v>145</v>
      </c>
      <c r="Y18" s="226" t="s">
        <v>129</v>
      </c>
      <c r="Z18" s="212"/>
      <c r="AA18" s="212"/>
      <c r="AB18" s="212"/>
      <c r="AC18" s="212"/>
      <c r="AD18" s="212"/>
      <c r="AE18" s="212"/>
      <c r="AF18" s="212"/>
      <c r="AG18" s="212" t="s">
        <v>146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46"/>
      <c r="B19" s="247"/>
      <c r="C19" s="253" t="s">
        <v>147</v>
      </c>
      <c r="D19" s="254"/>
      <c r="E19" s="255">
        <v>0.29399999999999998</v>
      </c>
      <c r="F19" s="252"/>
      <c r="G19" s="252"/>
      <c r="H19" s="226"/>
      <c r="I19" s="226"/>
      <c r="J19" s="226"/>
      <c r="K19" s="226"/>
      <c r="L19" s="226"/>
      <c r="M19" s="226"/>
      <c r="N19" s="225"/>
      <c r="O19" s="225"/>
      <c r="P19" s="225"/>
      <c r="Q19" s="225"/>
      <c r="R19" s="226"/>
      <c r="S19" s="226"/>
      <c r="T19" s="226"/>
      <c r="U19" s="226"/>
      <c r="V19" s="226"/>
      <c r="W19" s="226"/>
      <c r="X19" s="226"/>
      <c r="Y19" s="226"/>
      <c r="Z19" s="212"/>
      <c r="AA19" s="212"/>
      <c r="AB19" s="212"/>
      <c r="AC19" s="212"/>
      <c r="AD19" s="212"/>
      <c r="AE19" s="212"/>
      <c r="AF19" s="212"/>
      <c r="AG19" s="212" t="s">
        <v>132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40" t="s">
        <v>122</v>
      </c>
      <c r="B20" s="241" t="s">
        <v>60</v>
      </c>
      <c r="C20" s="242" t="s">
        <v>61</v>
      </c>
      <c r="D20" s="243"/>
      <c r="E20" s="244"/>
      <c r="F20" s="245"/>
      <c r="G20" s="245">
        <f>SUMIF(AG21:AG24,"&lt;&gt;NOR",G21:G24)</f>
        <v>0</v>
      </c>
      <c r="H20" s="229"/>
      <c r="I20" s="229">
        <f>SUM(I21:I24)</f>
        <v>0</v>
      </c>
      <c r="J20" s="229"/>
      <c r="K20" s="229">
        <f>SUM(K21:K24)</f>
        <v>0</v>
      </c>
      <c r="L20" s="229"/>
      <c r="M20" s="229">
        <f>SUM(M21:M24)</f>
        <v>0</v>
      </c>
      <c r="N20" s="228"/>
      <c r="O20" s="228">
        <f>SUM(O21:O24)</f>
        <v>0.79999999999999993</v>
      </c>
      <c r="P20" s="228"/>
      <c r="Q20" s="228">
        <f>SUM(Q21:Q24)</f>
        <v>0</v>
      </c>
      <c r="R20" s="229"/>
      <c r="S20" s="229"/>
      <c r="T20" s="229"/>
      <c r="U20" s="229"/>
      <c r="V20" s="229">
        <f>SUM(V21:V24)</f>
        <v>3.26</v>
      </c>
      <c r="W20" s="229"/>
      <c r="X20" s="229"/>
      <c r="Y20" s="229"/>
      <c r="AG20" t="s">
        <v>123</v>
      </c>
    </row>
    <row r="21" spans="1:60" outlineLevel="1" x14ac:dyDescent="0.2">
      <c r="A21" s="246">
        <v>6</v>
      </c>
      <c r="B21" s="247" t="s">
        <v>148</v>
      </c>
      <c r="C21" s="248" t="s">
        <v>149</v>
      </c>
      <c r="D21" s="249" t="s">
        <v>150</v>
      </c>
      <c r="E21" s="250">
        <v>4</v>
      </c>
      <c r="F21" s="251"/>
      <c r="G21" s="252">
        <f>ROUND(E21*F21,2)</f>
        <v>0</v>
      </c>
      <c r="H21" s="227"/>
      <c r="I21" s="226">
        <f>ROUND(E21*H21,2)</f>
        <v>0</v>
      </c>
      <c r="J21" s="227"/>
      <c r="K21" s="226">
        <f>ROUND(E21*J21,2)</f>
        <v>0</v>
      </c>
      <c r="L21" s="226">
        <v>21</v>
      </c>
      <c r="M21" s="226">
        <f>G21*(1+L21/100)</f>
        <v>0</v>
      </c>
      <c r="N21" s="225">
        <v>5.45E-2</v>
      </c>
      <c r="O21" s="225">
        <f>ROUND(E21*N21,2)</f>
        <v>0.22</v>
      </c>
      <c r="P21" s="225">
        <v>0</v>
      </c>
      <c r="Q21" s="225">
        <f>ROUND(E21*P21,2)</f>
        <v>0</v>
      </c>
      <c r="R21" s="226"/>
      <c r="S21" s="226" t="s">
        <v>127</v>
      </c>
      <c r="T21" s="226" t="s">
        <v>127</v>
      </c>
      <c r="U21" s="226">
        <v>0.23100000000000001</v>
      </c>
      <c r="V21" s="226">
        <f>ROUND(E21*U21,2)</f>
        <v>0.92</v>
      </c>
      <c r="W21" s="226"/>
      <c r="X21" s="226" t="s">
        <v>128</v>
      </c>
      <c r="Y21" s="226" t="s">
        <v>129</v>
      </c>
      <c r="Z21" s="212"/>
      <c r="AA21" s="212"/>
      <c r="AB21" s="212"/>
      <c r="AC21" s="212"/>
      <c r="AD21" s="212"/>
      <c r="AE21" s="212"/>
      <c r="AF21" s="212"/>
      <c r="AG21" s="212" t="s">
        <v>130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46"/>
      <c r="B22" s="247"/>
      <c r="C22" s="253" t="s">
        <v>151</v>
      </c>
      <c r="D22" s="254"/>
      <c r="E22" s="255">
        <v>4</v>
      </c>
      <c r="F22" s="252"/>
      <c r="G22" s="252"/>
      <c r="H22" s="226"/>
      <c r="I22" s="226"/>
      <c r="J22" s="226"/>
      <c r="K22" s="226"/>
      <c r="L22" s="226"/>
      <c r="M22" s="226"/>
      <c r="N22" s="225"/>
      <c r="O22" s="225"/>
      <c r="P22" s="225"/>
      <c r="Q22" s="225"/>
      <c r="R22" s="226"/>
      <c r="S22" s="226"/>
      <c r="T22" s="226"/>
      <c r="U22" s="226"/>
      <c r="V22" s="226"/>
      <c r="W22" s="226"/>
      <c r="X22" s="226"/>
      <c r="Y22" s="226"/>
      <c r="Z22" s="212"/>
      <c r="AA22" s="212"/>
      <c r="AB22" s="212"/>
      <c r="AC22" s="212"/>
      <c r="AD22" s="212"/>
      <c r="AE22" s="212"/>
      <c r="AF22" s="212"/>
      <c r="AG22" s="212" t="s">
        <v>132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6">
        <v>7</v>
      </c>
      <c r="B23" s="247" t="s">
        <v>152</v>
      </c>
      <c r="C23" s="248" t="s">
        <v>153</v>
      </c>
      <c r="D23" s="249" t="s">
        <v>150</v>
      </c>
      <c r="E23" s="250">
        <v>3</v>
      </c>
      <c r="F23" s="251"/>
      <c r="G23" s="252">
        <f>ROUND(E23*F23,2)</f>
        <v>0</v>
      </c>
      <c r="H23" s="227"/>
      <c r="I23" s="226">
        <f>ROUND(E23*H23,2)</f>
        <v>0</v>
      </c>
      <c r="J23" s="227"/>
      <c r="K23" s="226">
        <f>ROUND(E23*J23,2)</f>
        <v>0</v>
      </c>
      <c r="L23" s="226">
        <v>21</v>
      </c>
      <c r="M23" s="226">
        <f>G23*(1+L23/100)</f>
        <v>0</v>
      </c>
      <c r="N23" s="225">
        <v>0.19238</v>
      </c>
      <c r="O23" s="225">
        <f>ROUND(E23*N23,2)</f>
        <v>0.57999999999999996</v>
      </c>
      <c r="P23" s="225">
        <v>0</v>
      </c>
      <c r="Q23" s="225">
        <f>ROUND(E23*P23,2)</f>
        <v>0</v>
      </c>
      <c r="R23" s="226"/>
      <c r="S23" s="226" t="s">
        <v>127</v>
      </c>
      <c r="T23" s="226" t="s">
        <v>127</v>
      </c>
      <c r="U23" s="226">
        <v>0.78100000000000003</v>
      </c>
      <c r="V23" s="226">
        <f>ROUND(E23*U23,2)</f>
        <v>2.34</v>
      </c>
      <c r="W23" s="226"/>
      <c r="X23" s="226" t="s">
        <v>128</v>
      </c>
      <c r="Y23" s="226" t="s">
        <v>129</v>
      </c>
      <c r="Z23" s="212"/>
      <c r="AA23" s="212"/>
      <c r="AB23" s="212"/>
      <c r="AC23" s="212"/>
      <c r="AD23" s="212"/>
      <c r="AE23" s="212"/>
      <c r="AF23" s="212"/>
      <c r="AG23" s="212" t="s">
        <v>130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46"/>
      <c r="B24" s="247"/>
      <c r="C24" s="253" t="s">
        <v>154</v>
      </c>
      <c r="D24" s="254"/>
      <c r="E24" s="255">
        <v>3</v>
      </c>
      <c r="F24" s="252"/>
      <c r="G24" s="252"/>
      <c r="H24" s="226"/>
      <c r="I24" s="226"/>
      <c r="J24" s="226"/>
      <c r="K24" s="226"/>
      <c r="L24" s="226"/>
      <c r="M24" s="226"/>
      <c r="N24" s="225"/>
      <c r="O24" s="225"/>
      <c r="P24" s="225"/>
      <c r="Q24" s="225"/>
      <c r="R24" s="226"/>
      <c r="S24" s="226"/>
      <c r="T24" s="226"/>
      <c r="U24" s="226"/>
      <c r="V24" s="226"/>
      <c r="W24" s="226"/>
      <c r="X24" s="226"/>
      <c r="Y24" s="226"/>
      <c r="Z24" s="212"/>
      <c r="AA24" s="212"/>
      <c r="AB24" s="212"/>
      <c r="AC24" s="212"/>
      <c r="AD24" s="212"/>
      <c r="AE24" s="212"/>
      <c r="AF24" s="212"/>
      <c r="AG24" s="212" t="s">
        <v>132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40" t="s">
        <v>122</v>
      </c>
      <c r="B25" s="241" t="s">
        <v>62</v>
      </c>
      <c r="C25" s="242" t="s">
        <v>63</v>
      </c>
      <c r="D25" s="243"/>
      <c r="E25" s="244"/>
      <c r="F25" s="245"/>
      <c r="G25" s="245">
        <f>SUMIF(AG26:AG49,"&lt;&gt;NOR",G26:G49)</f>
        <v>0</v>
      </c>
      <c r="H25" s="229"/>
      <c r="I25" s="229">
        <f>SUM(I26:I49)</f>
        <v>0</v>
      </c>
      <c r="J25" s="229"/>
      <c r="K25" s="229">
        <f>SUM(K26:K49)</f>
        <v>0</v>
      </c>
      <c r="L25" s="229"/>
      <c r="M25" s="229">
        <f>SUM(M26:M49)</f>
        <v>0</v>
      </c>
      <c r="N25" s="228"/>
      <c r="O25" s="228">
        <f>SUM(O26:O49)</f>
        <v>30.96</v>
      </c>
      <c r="P25" s="228"/>
      <c r="Q25" s="228">
        <f>SUM(Q26:Q49)</f>
        <v>8.1999999999999993</v>
      </c>
      <c r="R25" s="229"/>
      <c r="S25" s="229"/>
      <c r="T25" s="229"/>
      <c r="U25" s="229"/>
      <c r="V25" s="229">
        <f>SUM(V26:V49)</f>
        <v>73.569999999999993</v>
      </c>
      <c r="W25" s="229"/>
      <c r="X25" s="229"/>
      <c r="Y25" s="229"/>
      <c r="AG25" t="s">
        <v>123</v>
      </c>
    </row>
    <row r="26" spans="1:60" outlineLevel="1" x14ac:dyDescent="0.2">
      <c r="A26" s="246">
        <v>8</v>
      </c>
      <c r="B26" s="247" t="s">
        <v>155</v>
      </c>
      <c r="C26" s="248" t="s">
        <v>156</v>
      </c>
      <c r="D26" s="249" t="s">
        <v>157</v>
      </c>
      <c r="E26" s="250">
        <v>15</v>
      </c>
      <c r="F26" s="251"/>
      <c r="G26" s="252">
        <f>ROUND(E26*F26,2)</f>
        <v>0</v>
      </c>
      <c r="H26" s="227"/>
      <c r="I26" s="226">
        <f>ROUND(E26*H26,2)</f>
        <v>0</v>
      </c>
      <c r="J26" s="227"/>
      <c r="K26" s="226">
        <f>ROUND(E26*J26,2)</f>
        <v>0</v>
      </c>
      <c r="L26" s="226">
        <v>21</v>
      </c>
      <c r="M26" s="226">
        <f>G26*(1+L26/100)</f>
        <v>0</v>
      </c>
      <c r="N26" s="225">
        <v>0</v>
      </c>
      <c r="O26" s="225">
        <f>ROUND(E26*N26,2)</f>
        <v>0</v>
      </c>
      <c r="P26" s="225">
        <v>0.41699999999999998</v>
      </c>
      <c r="Q26" s="225">
        <f>ROUND(E26*P26,2)</f>
        <v>6.26</v>
      </c>
      <c r="R26" s="226"/>
      <c r="S26" s="226" t="s">
        <v>127</v>
      </c>
      <c r="T26" s="226" t="s">
        <v>127</v>
      </c>
      <c r="U26" s="226">
        <v>0.13</v>
      </c>
      <c r="V26" s="226">
        <f>ROUND(E26*U26,2)</f>
        <v>1.95</v>
      </c>
      <c r="W26" s="226"/>
      <c r="X26" s="226" t="s">
        <v>128</v>
      </c>
      <c r="Y26" s="226" t="s">
        <v>129</v>
      </c>
      <c r="Z26" s="212"/>
      <c r="AA26" s="212"/>
      <c r="AB26" s="212"/>
      <c r="AC26" s="212"/>
      <c r="AD26" s="212"/>
      <c r="AE26" s="212"/>
      <c r="AF26" s="212"/>
      <c r="AG26" s="212" t="s">
        <v>130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46"/>
      <c r="B27" s="247"/>
      <c r="C27" s="253" t="s">
        <v>158</v>
      </c>
      <c r="D27" s="254"/>
      <c r="E27" s="255">
        <v>7</v>
      </c>
      <c r="F27" s="252"/>
      <c r="G27" s="252"/>
      <c r="H27" s="226"/>
      <c r="I27" s="226"/>
      <c r="J27" s="226"/>
      <c r="K27" s="226"/>
      <c r="L27" s="226"/>
      <c r="M27" s="226"/>
      <c r="N27" s="225"/>
      <c r="O27" s="225"/>
      <c r="P27" s="225"/>
      <c r="Q27" s="225"/>
      <c r="R27" s="226"/>
      <c r="S27" s="226"/>
      <c r="T27" s="226"/>
      <c r="U27" s="226"/>
      <c r="V27" s="226"/>
      <c r="W27" s="226"/>
      <c r="X27" s="226"/>
      <c r="Y27" s="226"/>
      <c r="Z27" s="212"/>
      <c r="AA27" s="212"/>
      <c r="AB27" s="212"/>
      <c r="AC27" s="212"/>
      <c r="AD27" s="212"/>
      <c r="AE27" s="212"/>
      <c r="AF27" s="212"/>
      <c r="AG27" s="212" t="s">
        <v>132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46"/>
      <c r="B28" s="247"/>
      <c r="C28" s="253" t="s">
        <v>159</v>
      </c>
      <c r="D28" s="254"/>
      <c r="E28" s="255">
        <v>5.5</v>
      </c>
      <c r="F28" s="252"/>
      <c r="G28" s="252"/>
      <c r="H28" s="226"/>
      <c r="I28" s="226"/>
      <c r="J28" s="226"/>
      <c r="K28" s="226"/>
      <c r="L28" s="226"/>
      <c r="M28" s="226"/>
      <c r="N28" s="225"/>
      <c r="O28" s="225"/>
      <c r="P28" s="225"/>
      <c r="Q28" s="225"/>
      <c r="R28" s="226"/>
      <c r="S28" s="226"/>
      <c r="T28" s="226"/>
      <c r="U28" s="226"/>
      <c r="V28" s="226"/>
      <c r="W28" s="226"/>
      <c r="X28" s="226"/>
      <c r="Y28" s="226"/>
      <c r="Z28" s="212"/>
      <c r="AA28" s="212"/>
      <c r="AB28" s="212"/>
      <c r="AC28" s="212"/>
      <c r="AD28" s="212"/>
      <c r="AE28" s="212"/>
      <c r="AF28" s="212"/>
      <c r="AG28" s="212" t="s">
        <v>132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2">
      <c r="A29" s="246"/>
      <c r="B29" s="247"/>
      <c r="C29" s="253" t="s">
        <v>160</v>
      </c>
      <c r="D29" s="254"/>
      <c r="E29" s="255">
        <v>2.5</v>
      </c>
      <c r="F29" s="252"/>
      <c r="G29" s="252"/>
      <c r="H29" s="226"/>
      <c r="I29" s="226"/>
      <c r="J29" s="226"/>
      <c r="K29" s="226"/>
      <c r="L29" s="226"/>
      <c r="M29" s="226"/>
      <c r="N29" s="225"/>
      <c r="O29" s="225"/>
      <c r="P29" s="225"/>
      <c r="Q29" s="225"/>
      <c r="R29" s="226"/>
      <c r="S29" s="226"/>
      <c r="T29" s="226"/>
      <c r="U29" s="226"/>
      <c r="V29" s="226"/>
      <c r="W29" s="226"/>
      <c r="X29" s="226"/>
      <c r="Y29" s="226"/>
      <c r="Z29" s="212"/>
      <c r="AA29" s="212"/>
      <c r="AB29" s="212"/>
      <c r="AC29" s="212"/>
      <c r="AD29" s="212"/>
      <c r="AE29" s="212"/>
      <c r="AF29" s="212"/>
      <c r="AG29" s="212" t="s">
        <v>132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46">
        <v>9</v>
      </c>
      <c r="B30" s="247" t="s">
        <v>161</v>
      </c>
      <c r="C30" s="248" t="s">
        <v>162</v>
      </c>
      <c r="D30" s="249" t="s">
        <v>157</v>
      </c>
      <c r="E30" s="250">
        <v>8.6</v>
      </c>
      <c r="F30" s="251"/>
      <c r="G30" s="252">
        <f>ROUND(E30*F30,2)</f>
        <v>0</v>
      </c>
      <c r="H30" s="227"/>
      <c r="I30" s="226">
        <f>ROUND(E30*H30,2)</f>
        <v>0</v>
      </c>
      <c r="J30" s="227"/>
      <c r="K30" s="226">
        <f>ROUND(E30*J30,2)</f>
        <v>0</v>
      </c>
      <c r="L30" s="226">
        <v>21</v>
      </c>
      <c r="M30" s="226">
        <f>G30*(1+L30/100)</f>
        <v>0</v>
      </c>
      <c r="N30" s="225">
        <v>0</v>
      </c>
      <c r="O30" s="225">
        <f>ROUND(E30*N30,2)</f>
        <v>0</v>
      </c>
      <c r="P30" s="225">
        <v>0.22500000000000001</v>
      </c>
      <c r="Q30" s="225">
        <f>ROUND(E30*P30,2)</f>
        <v>1.94</v>
      </c>
      <c r="R30" s="226"/>
      <c r="S30" s="226" t="s">
        <v>127</v>
      </c>
      <c r="T30" s="226" t="s">
        <v>127</v>
      </c>
      <c r="U30" s="226">
        <v>0.14199999999999999</v>
      </c>
      <c r="V30" s="226">
        <f>ROUND(E30*U30,2)</f>
        <v>1.22</v>
      </c>
      <c r="W30" s="226"/>
      <c r="X30" s="226" t="s">
        <v>128</v>
      </c>
      <c r="Y30" s="226" t="s">
        <v>129</v>
      </c>
      <c r="Z30" s="212"/>
      <c r="AA30" s="212"/>
      <c r="AB30" s="212"/>
      <c r="AC30" s="212"/>
      <c r="AD30" s="212"/>
      <c r="AE30" s="212"/>
      <c r="AF30" s="212"/>
      <c r="AG30" s="212" t="s">
        <v>130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46"/>
      <c r="B31" s="247"/>
      <c r="C31" s="253" t="s">
        <v>163</v>
      </c>
      <c r="D31" s="254"/>
      <c r="E31" s="255">
        <v>5.6</v>
      </c>
      <c r="F31" s="252"/>
      <c r="G31" s="252"/>
      <c r="H31" s="226"/>
      <c r="I31" s="226"/>
      <c r="J31" s="226"/>
      <c r="K31" s="226"/>
      <c r="L31" s="226"/>
      <c r="M31" s="226"/>
      <c r="N31" s="225"/>
      <c r="O31" s="225"/>
      <c r="P31" s="225"/>
      <c r="Q31" s="225"/>
      <c r="R31" s="226"/>
      <c r="S31" s="226"/>
      <c r="T31" s="226"/>
      <c r="U31" s="226"/>
      <c r="V31" s="226"/>
      <c r="W31" s="226"/>
      <c r="X31" s="226"/>
      <c r="Y31" s="226"/>
      <c r="Z31" s="212"/>
      <c r="AA31" s="212"/>
      <c r="AB31" s="212"/>
      <c r="AC31" s="212"/>
      <c r="AD31" s="212"/>
      <c r="AE31" s="212"/>
      <c r="AF31" s="212"/>
      <c r="AG31" s="212" t="s">
        <v>132</v>
      </c>
      <c r="AH31" s="212">
        <v>5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46"/>
      <c r="B32" s="247"/>
      <c r="C32" s="253" t="s">
        <v>164</v>
      </c>
      <c r="D32" s="254"/>
      <c r="E32" s="255">
        <v>3</v>
      </c>
      <c r="F32" s="252"/>
      <c r="G32" s="252"/>
      <c r="H32" s="226"/>
      <c r="I32" s="226"/>
      <c r="J32" s="226"/>
      <c r="K32" s="226"/>
      <c r="L32" s="226"/>
      <c r="M32" s="226"/>
      <c r="N32" s="225"/>
      <c r="O32" s="225"/>
      <c r="P32" s="225"/>
      <c r="Q32" s="225"/>
      <c r="R32" s="226"/>
      <c r="S32" s="226"/>
      <c r="T32" s="226"/>
      <c r="U32" s="226"/>
      <c r="V32" s="226"/>
      <c r="W32" s="226"/>
      <c r="X32" s="226"/>
      <c r="Y32" s="226"/>
      <c r="Z32" s="212"/>
      <c r="AA32" s="212"/>
      <c r="AB32" s="212"/>
      <c r="AC32" s="212"/>
      <c r="AD32" s="212"/>
      <c r="AE32" s="212"/>
      <c r="AF32" s="212"/>
      <c r="AG32" s="212" t="s">
        <v>132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46">
        <v>10</v>
      </c>
      <c r="B33" s="247" t="s">
        <v>165</v>
      </c>
      <c r="C33" s="248" t="s">
        <v>166</v>
      </c>
      <c r="D33" s="249" t="s">
        <v>157</v>
      </c>
      <c r="E33" s="250">
        <v>9.6999999999999993</v>
      </c>
      <c r="F33" s="251"/>
      <c r="G33" s="252">
        <f>ROUND(E33*F33,2)</f>
        <v>0</v>
      </c>
      <c r="H33" s="227"/>
      <c r="I33" s="226">
        <f>ROUND(E33*H33,2)</f>
        <v>0</v>
      </c>
      <c r="J33" s="227"/>
      <c r="K33" s="226">
        <f>ROUND(E33*J33,2)</f>
        <v>0</v>
      </c>
      <c r="L33" s="226">
        <v>21</v>
      </c>
      <c r="M33" s="226">
        <f>G33*(1+L33/100)</f>
        <v>0</v>
      </c>
      <c r="N33" s="225">
        <v>4.777E-2</v>
      </c>
      <c r="O33" s="225">
        <f>ROUND(E33*N33,2)</f>
        <v>0.46</v>
      </c>
      <c r="P33" s="225">
        <v>0</v>
      </c>
      <c r="Q33" s="225">
        <f>ROUND(E33*P33,2)</f>
        <v>0</v>
      </c>
      <c r="R33" s="226"/>
      <c r="S33" s="226" t="s">
        <v>127</v>
      </c>
      <c r="T33" s="226" t="s">
        <v>127</v>
      </c>
      <c r="U33" s="226">
        <v>1.423</v>
      </c>
      <c r="V33" s="226">
        <f>ROUND(E33*U33,2)</f>
        <v>13.8</v>
      </c>
      <c r="W33" s="226"/>
      <c r="X33" s="226" t="s">
        <v>128</v>
      </c>
      <c r="Y33" s="226" t="s">
        <v>129</v>
      </c>
      <c r="Z33" s="212"/>
      <c r="AA33" s="212"/>
      <c r="AB33" s="212"/>
      <c r="AC33" s="212"/>
      <c r="AD33" s="212"/>
      <c r="AE33" s="212"/>
      <c r="AF33" s="212"/>
      <c r="AG33" s="212" t="s">
        <v>130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46"/>
      <c r="B34" s="247"/>
      <c r="C34" s="253" t="s">
        <v>167</v>
      </c>
      <c r="D34" s="254"/>
      <c r="E34" s="255">
        <v>9.6999999999999993</v>
      </c>
      <c r="F34" s="252"/>
      <c r="G34" s="252"/>
      <c r="H34" s="226"/>
      <c r="I34" s="226"/>
      <c r="J34" s="226"/>
      <c r="K34" s="226"/>
      <c r="L34" s="226"/>
      <c r="M34" s="226"/>
      <c r="N34" s="225"/>
      <c r="O34" s="225"/>
      <c r="P34" s="225"/>
      <c r="Q34" s="225"/>
      <c r="R34" s="226"/>
      <c r="S34" s="226"/>
      <c r="T34" s="226"/>
      <c r="U34" s="226"/>
      <c r="V34" s="226"/>
      <c r="W34" s="226"/>
      <c r="X34" s="226"/>
      <c r="Y34" s="226"/>
      <c r="Z34" s="212"/>
      <c r="AA34" s="212"/>
      <c r="AB34" s="212"/>
      <c r="AC34" s="212"/>
      <c r="AD34" s="212"/>
      <c r="AE34" s="212"/>
      <c r="AF34" s="212"/>
      <c r="AG34" s="212" t="s">
        <v>132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46">
        <v>11</v>
      </c>
      <c r="B35" s="247" t="s">
        <v>168</v>
      </c>
      <c r="C35" s="248" t="s">
        <v>169</v>
      </c>
      <c r="D35" s="249" t="s">
        <v>157</v>
      </c>
      <c r="E35" s="250">
        <v>23.3</v>
      </c>
      <c r="F35" s="251"/>
      <c r="G35" s="252">
        <f>ROUND(E35*F35,2)</f>
        <v>0</v>
      </c>
      <c r="H35" s="227"/>
      <c r="I35" s="226">
        <f>ROUND(E35*H35,2)</f>
        <v>0</v>
      </c>
      <c r="J35" s="227"/>
      <c r="K35" s="226">
        <f>ROUND(E35*J35,2)</f>
        <v>0</v>
      </c>
      <c r="L35" s="226">
        <v>21</v>
      </c>
      <c r="M35" s="226">
        <f>G35*(1+L35/100)</f>
        <v>0</v>
      </c>
      <c r="N35" s="225">
        <v>0.11</v>
      </c>
      <c r="O35" s="225">
        <f>ROUND(E35*N35,2)</f>
        <v>2.56</v>
      </c>
      <c r="P35" s="225">
        <v>0</v>
      </c>
      <c r="Q35" s="225">
        <f>ROUND(E35*P35,2)</f>
        <v>0</v>
      </c>
      <c r="R35" s="226"/>
      <c r="S35" s="226" t="s">
        <v>127</v>
      </c>
      <c r="T35" s="226" t="s">
        <v>127</v>
      </c>
      <c r="U35" s="226">
        <v>1.135</v>
      </c>
      <c r="V35" s="226">
        <f>ROUND(E35*U35,2)</f>
        <v>26.45</v>
      </c>
      <c r="W35" s="226"/>
      <c r="X35" s="226" t="s">
        <v>128</v>
      </c>
      <c r="Y35" s="226" t="s">
        <v>129</v>
      </c>
      <c r="Z35" s="212"/>
      <c r="AA35" s="212"/>
      <c r="AB35" s="212"/>
      <c r="AC35" s="212"/>
      <c r="AD35" s="212"/>
      <c r="AE35" s="212"/>
      <c r="AF35" s="212"/>
      <c r="AG35" s="212" t="s">
        <v>130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46"/>
      <c r="B36" s="247"/>
      <c r="C36" s="253" t="s">
        <v>160</v>
      </c>
      <c r="D36" s="254"/>
      <c r="E36" s="255">
        <v>2.5</v>
      </c>
      <c r="F36" s="252"/>
      <c r="G36" s="252"/>
      <c r="H36" s="226"/>
      <c r="I36" s="226"/>
      <c r="J36" s="226"/>
      <c r="K36" s="226"/>
      <c r="L36" s="226"/>
      <c r="M36" s="226"/>
      <c r="N36" s="225"/>
      <c r="O36" s="225"/>
      <c r="P36" s="225"/>
      <c r="Q36" s="225"/>
      <c r="R36" s="226"/>
      <c r="S36" s="226"/>
      <c r="T36" s="226"/>
      <c r="U36" s="226"/>
      <c r="V36" s="226"/>
      <c r="W36" s="226"/>
      <c r="X36" s="226"/>
      <c r="Y36" s="226"/>
      <c r="Z36" s="212"/>
      <c r="AA36" s="212"/>
      <c r="AB36" s="212"/>
      <c r="AC36" s="212"/>
      <c r="AD36" s="212"/>
      <c r="AE36" s="212"/>
      <c r="AF36" s="212"/>
      <c r="AG36" s="212" t="s">
        <v>132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46"/>
      <c r="B37" s="247"/>
      <c r="C37" s="253" t="s">
        <v>170</v>
      </c>
      <c r="D37" s="254"/>
      <c r="E37" s="255">
        <v>20.8</v>
      </c>
      <c r="F37" s="252"/>
      <c r="G37" s="252"/>
      <c r="H37" s="226"/>
      <c r="I37" s="226"/>
      <c r="J37" s="226"/>
      <c r="K37" s="226"/>
      <c r="L37" s="226"/>
      <c r="M37" s="226"/>
      <c r="N37" s="225"/>
      <c r="O37" s="225"/>
      <c r="P37" s="225"/>
      <c r="Q37" s="225"/>
      <c r="R37" s="226"/>
      <c r="S37" s="226"/>
      <c r="T37" s="226"/>
      <c r="U37" s="226"/>
      <c r="V37" s="226"/>
      <c r="W37" s="226"/>
      <c r="X37" s="226"/>
      <c r="Y37" s="226"/>
      <c r="Z37" s="212"/>
      <c r="AA37" s="212"/>
      <c r="AB37" s="212"/>
      <c r="AC37" s="212"/>
      <c r="AD37" s="212"/>
      <c r="AE37" s="212"/>
      <c r="AF37" s="212"/>
      <c r="AG37" s="212" t="s">
        <v>132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46">
        <v>12</v>
      </c>
      <c r="B38" s="247" t="s">
        <v>171</v>
      </c>
      <c r="C38" s="248" t="s">
        <v>172</v>
      </c>
      <c r="D38" s="249" t="s">
        <v>157</v>
      </c>
      <c r="E38" s="250">
        <v>15.6</v>
      </c>
      <c r="F38" s="251"/>
      <c r="G38" s="252">
        <f>ROUND(E38*F38,2)</f>
        <v>0</v>
      </c>
      <c r="H38" s="227"/>
      <c r="I38" s="226">
        <f>ROUND(E38*H38,2)</f>
        <v>0</v>
      </c>
      <c r="J38" s="227"/>
      <c r="K38" s="226">
        <f>ROUND(E38*J38,2)</f>
        <v>0</v>
      </c>
      <c r="L38" s="226">
        <v>21</v>
      </c>
      <c r="M38" s="226">
        <f>G38*(1+L38/100)</f>
        <v>0</v>
      </c>
      <c r="N38" s="225">
        <v>1.3100700000000001</v>
      </c>
      <c r="O38" s="225">
        <f>ROUND(E38*N38,2)</f>
        <v>20.440000000000001</v>
      </c>
      <c r="P38" s="225">
        <v>0</v>
      </c>
      <c r="Q38" s="225">
        <f>ROUND(E38*P38,2)</f>
        <v>0</v>
      </c>
      <c r="R38" s="226"/>
      <c r="S38" s="226" t="s">
        <v>127</v>
      </c>
      <c r="T38" s="226" t="s">
        <v>127</v>
      </c>
      <c r="U38" s="226">
        <v>1.41919</v>
      </c>
      <c r="V38" s="226">
        <f>ROUND(E38*U38,2)</f>
        <v>22.14</v>
      </c>
      <c r="W38" s="226"/>
      <c r="X38" s="226" t="s">
        <v>145</v>
      </c>
      <c r="Y38" s="226" t="s">
        <v>129</v>
      </c>
      <c r="Z38" s="212"/>
      <c r="AA38" s="212"/>
      <c r="AB38" s="212"/>
      <c r="AC38" s="212"/>
      <c r="AD38" s="212"/>
      <c r="AE38" s="212"/>
      <c r="AF38" s="212"/>
      <c r="AG38" s="212" t="s">
        <v>146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46"/>
      <c r="B39" s="247"/>
      <c r="C39" s="253" t="s">
        <v>173</v>
      </c>
      <c r="D39" s="254"/>
      <c r="E39" s="255">
        <v>8.5</v>
      </c>
      <c r="F39" s="252"/>
      <c r="G39" s="252"/>
      <c r="H39" s="226"/>
      <c r="I39" s="226"/>
      <c r="J39" s="226"/>
      <c r="K39" s="226"/>
      <c r="L39" s="226"/>
      <c r="M39" s="226"/>
      <c r="N39" s="225"/>
      <c r="O39" s="225"/>
      <c r="P39" s="225"/>
      <c r="Q39" s="225"/>
      <c r="R39" s="226"/>
      <c r="S39" s="226"/>
      <c r="T39" s="226"/>
      <c r="U39" s="226"/>
      <c r="V39" s="226"/>
      <c r="W39" s="226"/>
      <c r="X39" s="226"/>
      <c r="Y39" s="226"/>
      <c r="Z39" s="212"/>
      <c r="AA39" s="212"/>
      <c r="AB39" s="212"/>
      <c r="AC39" s="212"/>
      <c r="AD39" s="212"/>
      <c r="AE39" s="212"/>
      <c r="AF39" s="212"/>
      <c r="AG39" s="212" t="s">
        <v>132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46"/>
      <c r="B40" s="247"/>
      <c r="C40" s="253" t="s">
        <v>174</v>
      </c>
      <c r="D40" s="254"/>
      <c r="E40" s="255">
        <v>7.1</v>
      </c>
      <c r="F40" s="252"/>
      <c r="G40" s="252"/>
      <c r="H40" s="226"/>
      <c r="I40" s="226"/>
      <c r="J40" s="226"/>
      <c r="K40" s="226"/>
      <c r="L40" s="226"/>
      <c r="M40" s="226"/>
      <c r="N40" s="225"/>
      <c r="O40" s="225"/>
      <c r="P40" s="225"/>
      <c r="Q40" s="225"/>
      <c r="R40" s="226"/>
      <c r="S40" s="226"/>
      <c r="T40" s="226"/>
      <c r="U40" s="226"/>
      <c r="V40" s="226"/>
      <c r="W40" s="226"/>
      <c r="X40" s="226"/>
      <c r="Y40" s="226"/>
      <c r="Z40" s="212"/>
      <c r="AA40" s="212"/>
      <c r="AB40" s="212"/>
      <c r="AC40" s="212"/>
      <c r="AD40" s="212"/>
      <c r="AE40" s="212"/>
      <c r="AF40" s="212"/>
      <c r="AG40" s="212" t="s">
        <v>132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46">
        <v>13</v>
      </c>
      <c r="B41" s="247" t="s">
        <v>175</v>
      </c>
      <c r="C41" s="248" t="s">
        <v>176</v>
      </c>
      <c r="D41" s="249" t="s">
        <v>157</v>
      </c>
      <c r="E41" s="250">
        <v>0.5</v>
      </c>
      <c r="F41" s="251"/>
      <c r="G41" s="252">
        <f>ROUND(E41*F41,2)</f>
        <v>0</v>
      </c>
      <c r="H41" s="227"/>
      <c r="I41" s="226">
        <f>ROUND(E41*H41,2)</f>
        <v>0</v>
      </c>
      <c r="J41" s="227"/>
      <c r="K41" s="226">
        <f>ROUND(E41*J41,2)</f>
        <v>0</v>
      </c>
      <c r="L41" s="226">
        <v>21</v>
      </c>
      <c r="M41" s="226">
        <f>G41*(1+L41/100)</f>
        <v>0</v>
      </c>
      <c r="N41" s="225">
        <v>0.31579000000000002</v>
      </c>
      <c r="O41" s="225">
        <f>ROUND(E41*N41,2)</f>
        <v>0.16</v>
      </c>
      <c r="P41" s="225">
        <v>0</v>
      </c>
      <c r="Q41" s="225">
        <f>ROUND(E41*P41,2)</f>
        <v>0</v>
      </c>
      <c r="R41" s="226"/>
      <c r="S41" s="226" t="s">
        <v>127</v>
      </c>
      <c r="T41" s="226" t="s">
        <v>127</v>
      </c>
      <c r="U41" s="226">
        <v>0.87448000000000004</v>
      </c>
      <c r="V41" s="226">
        <f>ROUND(E41*U41,2)</f>
        <v>0.44</v>
      </c>
      <c r="W41" s="226"/>
      <c r="X41" s="226" t="s">
        <v>145</v>
      </c>
      <c r="Y41" s="226" t="s">
        <v>129</v>
      </c>
      <c r="Z41" s="212"/>
      <c r="AA41" s="212"/>
      <c r="AB41" s="212"/>
      <c r="AC41" s="212"/>
      <c r="AD41" s="212"/>
      <c r="AE41" s="212"/>
      <c r="AF41" s="212"/>
      <c r="AG41" s="212" t="s">
        <v>146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46"/>
      <c r="B42" s="247"/>
      <c r="C42" s="253" t="s">
        <v>177</v>
      </c>
      <c r="D42" s="254"/>
      <c r="E42" s="255">
        <v>0.5</v>
      </c>
      <c r="F42" s="252"/>
      <c r="G42" s="252"/>
      <c r="H42" s="226"/>
      <c r="I42" s="226"/>
      <c r="J42" s="226"/>
      <c r="K42" s="226"/>
      <c r="L42" s="226"/>
      <c r="M42" s="226"/>
      <c r="N42" s="225"/>
      <c r="O42" s="225"/>
      <c r="P42" s="225"/>
      <c r="Q42" s="225"/>
      <c r="R42" s="226"/>
      <c r="S42" s="226"/>
      <c r="T42" s="226"/>
      <c r="U42" s="226"/>
      <c r="V42" s="226"/>
      <c r="W42" s="226"/>
      <c r="X42" s="226"/>
      <c r="Y42" s="226"/>
      <c r="Z42" s="212"/>
      <c r="AA42" s="212"/>
      <c r="AB42" s="212"/>
      <c r="AC42" s="212"/>
      <c r="AD42" s="212"/>
      <c r="AE42" s="212"/>
      <c r="AF42" s="212"/>
      <c r="AG42" s="212" t="s">
        <v>132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46">
        <v>14</v>
      </c>
      <c r="B43" s="247" t="s">
        <v>178</v>
      </c>
      <c r="C43" s="248" t="s">
        <v>179</v>
      </c>
      <c r="D43" s="249" t="s">
        <v>180</v>
      </c>
      <c r="E43" s="250">
        <v>5.8</v>
      </c>
      <c r="F43" s="251"/>
      <c r="G43" s="252">
        <f>ROUND(E43*F43,2)</f>
        <v>0</v>
      </c>
      <c r="H43" s="227"/>
      <c r="I43" s="226">
        <f>ROUND(E43*H43,2)</f>
        <v>0</v>
      </c>
      <c r="J43" s="227"/>
      <c r="K43" s="226">
        <f>ROUND(E43*J43,2)</f>
        <v>0</v>
      </c>
      <c r="L43" s="226">
        <v>21</v>
      </c>
      <c r="M43" s="226">
        <f>G43*(1+L43/100)</f>
        <v>0</v>
      </c>
      <c r="N43" s="225">
        <v>0</v>
      </c>
      <c r="O43" s="225">
        <f>ROUND(E43*N43,2)</f>
        <v>0</v>
      </c>
      <c r="P43" s="225">
        <v>0</v>
      </c>
      <c r="Q43" s="225">
        <f>ROUND(E43*P43,2)</f>
        <v>0</v>
      </c>
      <c r="R43" s="226"/>
      <c r="S43" s="226" t="s">
        <v>127</v>
      </c>
      <c r="T43" s="226" t="s">
        <v>181</v>
      </c>
      <c r="U43" s="226">
        <v>0</v>
      </c>
      <c r="V43" s="226">
        <f>ROUND(E43*U43,2)</f>
        <v>0</v>
      </c>
      <c r="W43" s="226"/>
      <c r="X43" s="226" t="s">
        <v>145</v>
      </c>
      <c r="Y43" s="226" t="s">
        <v>129</v>
      </c>
      <c r="Z43" s="212"/>
      <c r="AA43" s="212"/>
      <c r="AB43" s="212"/>
      <c r="AC43" s="212"/>
      <c r="AD43" s="212"/>
      <c r="AE43" s="212"/>
      <c r="AF43" s="212"/>
      <c r="AG43" s="212" t="s">
        <v>146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46"/>
      <c r="B44" s="247"/>
      <c r="C44" s="253" t="s">
        <v>182</v>
      </c>
      <c r="D44" s="254"/>
      <c r="E44" s="255">
        <v>4</v>
      </c>
      <c r="F44" s="252"/>
      <c r="G44" s="252"/>
      <c r="H44" s="226"/>
      <c r="I44" s="226"/>
      <c r="J44" s="226"/>
      <c r="K44" s="226"/>
      <c r="L44" s="226"/>
      <c r="M44" s="226"/>
      <c r="N44" s="225"/>
      <c r="O44" s="225"/>
      <c r="P44" s="225"/>
      <c r="Q44" s="225"/>
      <c r="R44" s="226"/>
      <c r="S44" s="226"/>
      <c r="T44" s="226"/>
      <c r="U44" s="226"/>
      <c r="V44" s="226"/>
      <c r="W44" s="226"/>
      <c r="X44" s="226"/>
      <c r="Y44" s="226"/>
      <c r="Z44" s="212"/>
      <c r="AA44" s="212"/>
      <c r="AB44" s="212"/>
      <c r="AC44" s="212"/>
      <c r="AD44" s="212"/>
      <c r="AE44" s="212"/>
      <c r="AF44" s="212"/>
      <c r="AG44" s="212" t="s">
        <v>132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46"/>
      <c r="B45" s="247"/>
      <c r="C45" s="253" t="s">
        <v>183</v>
      </c>
      <c r="D45" s="254"/>
      <c r="E45" s="255">
        <v>1.8</v>
      </c>
      <c r="F45" s="252"/>
      <c r="G45" s="252"/>
      <c r="H45" s="226"/>
      <c r="I45" s="226"/>
      <c r="J45" s="226"/>
      <c r="K45" s="226"/>
      <c r="L45" s="226"/>
      <c r="M45" s="226"/>
      <c r="N45" s="225"/>
      <c r="O45" s="225"/>
      <c r="P45" s="225"/>
      <c r="Q45" s="225"/>
      <c r="R45" s="226"/>
      <c r="S45" s="226"/>
      <c r="T45" s="226"/>
      <c r="U45" s="226"/>
      <c r="V45" s="226"/>
      <c r="W45" s="226"/>
      <c r="X45" s="226"/>
      <c r="Y45" s="226"/>
      <c r="Z45" s="212"/>
      <c r="AA45" s="212"/>
      <c r="AB45" s="212"/>
      <c r="AC45" s="212"/>
      <c r="AD45" s="212"/>
      <c r="AE45" s="212"/>
      <c r="AF45" s="212"/>
      <c r="AG45" s="212" t="s">
        <v>132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46">
        <v>15</v>
      </c>
      <c r="B46" s="247" t="s">
        <v>184</v>
      </c>
      <c r="C46" s="248" t="s">
        <v>185</v>
      </c>
      <c r="D46" s="249" t="s">
        <v>157</v>
      </c>
      <c r="E46" s="250">
        <v>5.6</v>
      </c>
      <c r="F46" s="251"/>
      <c r="G46" s="252">
        <f>ROUND(E46*F46,2)</f>
        <v>0</v>
      </c>
      <c r="H46" s="227"/>
      <c r="I46" s="226">
        <f>ROUND(E46*H46,2)</f>
        <v>0</v>
      </c>
      <c r="J46" s="227"/>
      <c r="K46" s="226">
        <f>ROUND(E46*J46,2)</f>
        <v>0</v>
      </c>
      <c r="L46" s="226">
        <v>21</v>
      </c>
      <c r="M46" s="226">
        <f>G46*(1+L46/100)</f>
        <v>0</v>
      </c>
      <c r="N46" s="225">
        <v>1.3100700000000001</v>
      </c>
      <c r="O46" s="225">
        <f>ROUND(E46*N46,2)</f>
        <v>7.34</v>
      </c>
      <c r="P46" s="225">
        <v>0</v>
      </c>
      <c r="Q46" s="225">
        <f>ROUND(E46*P46,2)</f>
        <v>0</v>
      </c>
      <c r="R46" s="226"/>
      <c r="S46" s="226" t="s">
        <v>186</v>
      </c>
      <c r="T46" s="226" t="s">
        <v>187</v>
      </c>
      <c r="U46" s="226">
        <v>1.3511299999999999</v>
      </c>
      <c r="V46" s="226">
        <f>ROUND(E46*U46,2)</f>
        <v>7.57</v>
      </c>
      <c r="W46" s="226"/>
      <c r="X46" s="226" t="s">
        <v>145</v>
      </c>
      <c r="Y46" s="226" t="s">
        <v>129</v>
      </c>
      <c r="Z46" s="212"/>
      <c r="AA46" s="212"/>
      <c r="AB46" s="212"/>
      <c r="AC46" s="212"/>
      <c r="AD46" s="212"/>
      <c r="AE46" s="212"/>
      <c r="AF46" s="212"/>
      <c r="AG46" s="212" t="s">
        <v>146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46"/>
      <c r="B47" s="247"/>
      <c r="C47" s="253" t="s">
        <v>188</v>
      </c>
      <c r="D47" s="254"/>
      <c r="E47" s="255">
        <v>3</v>
      </c>
      <c r="F47" s="252"/>
      <c r="G47" s="252"/>
      <c r="H47" s="226"/>
      <c r="I47" s="226"/>
      <c r="J47" s="226"/>
      <c r="K47" s="226"/>
      <c r="L47" s="226"/>
      <c r="M47" s="226"/>
      <c r="N47" s="225"/>
      <c r="O47" s="225"/>
      <c r="P47" s="225"/>
      <c r="Q47" s="225"/>
      <c r="R47" s="226"/>
      <c r="S47" s="226"/>
      <c r="T47" s="226"/>
      <c r="U47" s="226"/>
      <c r="V47" s="226"/>
      <c r="W47" s="226"/>
      <c r="X47" s="226"/>
      <c r="Y47" s="226"/>
      <c r="Z47" s="212"/>
      <c r="AA47" s="212"/>
      <c r="AB47" s="212"/>
      <c r="AC47" s="212"/>
      <c r="AD47" s="212"/>
      <c r="AE47" s="212"/>
      <c r="AF47" s="212"/>
      <c r="AG47" s="212" t="s">
        <v>132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46"/>
      <c r="B48" s="247"/>
      <c r="C48" s="253" t="s">
        <v>189</v>
      </c>
      <c r="D48" s="254"/>
      <c r="E48" s="255">
        <v>1.3</v>
      </c>
      <c r="F48" s="252"/>
      <c r="G48" s="252"/>
      <c r="H48" s="226"/>
      <c r="I48" s="226"/>
      <c r="J48" s="226"/>
      <c r="K48" s="226"/>
      <c r="L48" s="226"/>
      <c r="M48" s="226"/>
      <c r="N48" s="225"/>
      <c r="O48" s="225"/>
      <c r="P48" s="225"/>
      <c r="Q48" s="225"/>
      <c r="R48" s="226"/>
      <c r="S48" s="226"/>
      <c r="T48" s="226"/>
      <c r="U48" s="226"/>
      <c r="V48" s="226"/>
      <c r="W48" s="226"/>
      <c r="X48" s="226"/>
      <c r="Y48" s="226"/>
      <c r="Z48" s="212"/>
      <c r="AA48" s="212"/>
      <c r="AB48" s="212"/>
      <c r="AC48" s="212"/>
      <c r="AD48" s="212"/>
      <c r="AE48" s="212"/>
      <c r="AF48" s="212"/>
      <c r="AG48" s="212" t="s">
        <v>132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46"/>
      <c r="B49" s="247"/>
      <c r="C49" s="253" t="s">
        <v>190</v>
      </c>
      <c r="D49" s="254"/>
      <c r="E49" s="255">
        <v>1.3</v>
      </c>
      <c r="F49" s="252"/>
      <c r="G49" s="252"/>
      <c r="H49" s="226"/>
      <c r="I49" s="226"/>
      <c r="J49" s="226"/>
      <c r="K49" s="226"/>
      <c r="L49" s="226"/>
      <c r="M49" s="226"/>
      <c r="N49" s="225"/>
      <c r="O49" s="225"/>
      <c r="P49" s="225"/>
      <c r="Q49" s="225"/>
      <c r="R49" s="226"/>
      <c r="S49" s="226"/>
      <c r="T49" s="226"/>
      <c r="U49" s="226"/>
      <c r="V49" s="226"/>
      <c r="W49" s="226"/>
      <c r="X49" s="226"/>
      <c r="Y49" s="226"/>
      <c r="Z49" s="212"/>
      <c r="AA49" s="212"/>
      <c r="AB49" s="212"/>
      <c r="AC49" s="212"/>
      <c r="AD49" s="212"/>
      <c r="AE49" s="212"/>
      <c r="AF49" s="212"/>
      <c r="AG49" s="212" t="s">
        <v>132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">
      <c r="A50" s="240" t="s">
        <v>122</v>
      </c>
      <c r="B50" s="241" t="s">
        <v>64</v>
      </c>
      <c r="C50" s="242" t="s">
        <v>65</v>
      </c>
      <c r="D50" s="243"/>
      <c r="E50" s="244"/>
      <c r="F50" s="245"/>
      <c r="G50" s="245">
        <f>SUMIF(AG51:AG56,"&lt;&gt;NOR",G51:G56)</f>
        <v>0</v>
      </c>
      <c r="H50" s="229"/>
      <c r="I50" s="229">
        <f>SUM(I51:I56)</f>
        <v>0</v>
      </c>
      <c r="J50" s="229"/>
      <c r="K50" s="229">
        <f>SUM(K51:K56)</f>
        <v>0</v>
      </c>
      <c r="L50" s="229"/>
      <c r="M50" s="229">
        <f>SUM(M51:M56)</f>
        <v>0</v>
      </c>
      <c r="N50" s="228"/>
      <c r="O50" s="228">
        <f>SUM(O51:O56)</f>
        <v>0.37</v>
      </c>
      <c r="P50" s="228"/>
      <c r="Q50" s="228">
        <f>SUM(Q51:Q56)</f>
        <v>0</v>
      </c>
      <c r="R50" s="229"/>
      <c r="S50" s="229"/>
      <c r="T50" s="229"/>
      <c r="U50" s="229"/>
      <c r="V50" s="229">
        <f>SUM(V51:V56)</f>
        <v>5.6400000000000006</v>
      </c>
      <c r="W50" s="229"/>
      <c r="X50" s="229"/>
      <c r="Y50" s="229"/>
      <c r="AG50" t="s">
        <v>123</v>
      </c>
    </row>
    <row r="51" spans="1:60" outlineLevel="1" x14ac:dyDescent="0.2">
      <c r="A51" s="246">
        <v>16</v>
      </c>
      <c r="B51" s="247" t="s">
        <v>191</v>
      </c>
      <c r="C51" s="248" t="s">
        <v>192</v>
      </c>
      <c r="D51" s="249" t="s">
        <v>157</v>
      </c>
      <c r="E51" s="250">
        <v>4.5</v>
      </c>
      <c r="F51" s="251"/>
      <c r="G51" s="252">
        <f>ROUND(E51*F51,2)</f>
        <v>0</v>
      </c>
      <c r="H51" s="227"/>
      <c r="I51" s="226">
        <f>ROUND(E51*H51,2)</f>
        <v>0</v>
      </c>
      <c r="J51" s="227"/>
      <c r="K51" s="226">
        <f>ROUND(E51*J51,2)</f>
        <v>0</v>
      </c>
      <c r="L51" s="226">
        <v>21</v>
      </c>
      <c r="M51" s="226">
        <f>G51*(1+L51/100)</f>
        <v>0</v>
      </c>
      <c r="N51" s="225">
        <v>4.4139999999999999E-2</v>
      </c>
      <c r="O51" s="225">
        <f>ROUND(E51*N51,2)</f>
        <v>0.2</v>
      </c>
      <c r="P51" s="225">
        <v>0</v>
      </c>
      <c r="Q51" s="225">
        <f>ROUND(E51*P51,2)</f>
        <v>0</v>
      </c>
      <c r="R51" s="226"/>
      <c r="S51" s="226" t="s">
        <v>127</v>
      </c>
      <c r="T51" s="226" t="s">
        <v>127</v>
      </c>
      <c r="U51" s="226">
        <v>0.6</v>
      </c>
      <c r="V51" s="226">
        <f>ROUND(E51*U51,2)</f>
        <v>2.7</v>
      </c>
      <c r="W51" s="226"/>
      <c r="X51" s="226" t="s">
        <v>128</v>
      </c>
      <c r="Y51" s="226" t="s">
        <v>129</v>
      </c>
      <c r="Z51" s="212"/>
      <c r="AA51" s="212"/>
      <c r="AB51" s="212"/>
      <c r="AC51" s="212"/>
      <c r="AD51" s="212"/>
      <c r="AE51" s="212"/>
      <c r="AF51" s="212"/>
      <c r="AG51" s="212" t="s">
        <v>130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46"/>
      <c r="B52" s="247"/>
      <c r="C52" s="253" t="s">
        <v>193</v>
      </c>
      <c r="D52" s="254"/>
      <c r="E52" s="255">
        <v>2.4</v>
      </c>
      <c r="F52" s="252"/>
      <c r="G52" s="252"/>
      <c r="H52" s="226"/>
      <c r="I52" s="226"/>
      <c r="J52" s="226"/>
      <c r="K52" s="226"/>
      <c r="L52" s="226"/>
      <c r="M52" s="226"/>
      <c r="N52" s="225"/>
      <c r="O52" s="225"/>
      <c r="P52" s="225"/>
      <c r="Q52" s="225"/>
      <c r="R52" s="226"/>
      <c r="S52" s="226"/>
      <c r="T52" s="226"/>
      <c r="U52" s="226"/>
      <c r="V52" s="226"/>
      <c r="W52" s="226"/>
      <c r="X52" s="226"/>
      <c r="Y52" s="226"/>
      <c r="Z52" s="212"/>
      <c r="AA52" s="212"/>
      <c r="AB52" s="212"/>
      <c r="AC52" s="212"/>
      <c r="AD52" s="212"/>
      <c r="AE52" s="212"/>
      <c r="AF52" s="212"/>
      <c r="AG52" s="212" t="s">
        <v>132</v>
      </c>
      <c r="AH52" s="212">
        <v>5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46"/>
      <c r="B53" s="247"/>
      <c r="C53" s="253" t="s">
        <v>194</v>
      </c>
      <c r="D53" s="254"/>
      <c r="E53" s="255">
        <v>2.1</v>
      </c>
      <c r="F53" s="252"/>
      <c r="G53" s="252"/>
      <c r="H53" s="226"/>
      <c r="I53" s="226"/>
      <c r="J53" s="226"/>
      <c r="K53" s="226"/>
      <c r="L53" s="226"/>
      <c r="M53" s="226"/>
      <c r="N53" s="225"/>
      <c r="O53" s="225"/>
      <c r="P53" s="225"/>
      <c r="Q53" s="225"/>
      <c r="R53" s="226"/>
      <c r="S53" s="226"/>
      <c r="T53" s="226"/>
      <c r="U53" s="226"/>
      <c r="V53" s="226"/>
      <c r="W53" s="226"/>
      <c r="X53" s="226"/>
      <c r="Y53" s="226"/>
      <c r="Z53" s="212"/>
      <c r="AA53" s="212"/>
      <c r="AB53" s="212"/>
      <c r="AC53" s="212"/>
      <c r="AD53" s="212"/>
      <c r="AE53" s="212"/>
      <c r="AF53" s="212"/>
      <c r="AG53" s="212" t="s">
        <v>132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46">
        <v>17</v>
      </c>
      <c r="B54" s="247" t="s">
        <v>195</v>
      </c>
      <c r="C54" s="248" t="s">
        <v>196</v>
      </c>
      <c r="D54" s="249" t="s">
        <v>157</v>
      </c>
      <c r="E54" s="250">
        <v>3.5</v>
      </c>
      <c r="F54" s="251"/>
      <c r="G54" s="252">
        <f>ROUND(E54*F54,2)</f>
        <v>0</v>
      </c>
      <c r="H54" s="227"/>
      <c r="I54" s="226">
        <f>ROUND(E54*H54,2)</f>
        <v>0</v>
      </c>
      <c r="J54" s="227"/>
      <c r="K54" s="226">
        <f>ROUND(E54*J54,2)</f>
        <v>0</v>
      </c>
      <c r="L54" s="226">
        <v>21</v>
      </c>
      <c r="M54" s="226">
        <f>G54*(1+L54/100)</f>
        <v>0</v>
      </c>
      <c r="N54" s="225">
        <v>4.7660000000000001E-2</v>
      </c>
      <c r="O54" s="225">
        <f>ROUND(E54*N54,2)</f>
        <v>0.17</v>
      </c>
      <c r="P54" s="225">
        <v>0</v>
      </c>
      <c r="Q54" s="225">
        <f>ROUND(E54*P54,2)</f>
        <v>0</v>
      </c>
      <c r="R54" s="226"/>
      <c r="S54" s="226" t="s">
        <v>127</v>
      </c>
      <c r="T54" s="226" t="s">
        <v>127</v>
      </c>
      <c r="U54" s="226">
        <v>0.84</v>
      </c>
      <c r="V54" s="226">
        <f>ROUND(E54*U54,2)</f>
        <v>2.94</v>
      </c>
      <c r="W54" s="226"/>
      <c r="X54" s="226" t="s">
        <v>128</v>
      </c>
      <c r="Y54" s="226" t="s">
        <v>129</v>
      </c>
      <c r="Z54" s="212"/>
      <c r="AA54" s="212"/>
      <c r="AB54" s="212"/>
      <c r="AC54" s="212"/>
      <c r="AD54" s="212"/>
      <c r="AE54" s="212"/>
      <c r="AF54" s="212"/>
      <c r="AG54" s="212" t="s">
        <v>130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46"/>
      <c r="B55" s="247"/>
      <c r="C55" s="253" t="s">
        <v>197</v>
      </c>
      <c r="D55" s="254"/>
      <c r="E55" s="255">
        <v>2</v>
      </c>
      <c r="F55" s="252"/>
      <c r="G55" s="252"/>
      <c r="H55" s="226"/>
      <c r="I55" s="226"/>
      <c r="J55" s="226"/>
      <c r="K55" s="226"/>
      <c r="L55" s="226"/>
      <c r="M55" s="226"/>
      <c r="N55" s="225"/>
      <c r="O55" s="225"/>
      <c r="P55" s="225"/>
      <c r="Q55" s="225"/>
      <c r="R55" s="226"/>
      <c r="S55" s="226"/>
      <c r="T55" s="226"/>
      <c r="U55" s="226"/>
      <c r="V55" s="226"/>
      <c r="W55" s="226"/>
      <c r="X55" s="226"/>
      <c r="Y55" s="226"/>
      <c r="Z55" s="212"/>
      <c r="AA55" s="212"/>
      <c r="AB55" s="212"/>
      <c r="AC55" s="212"/>
      <c r="AD55" s="212"/>
      <c r="AE55" s="212"/>
      <c r="AF55" s="212"/>
      <c r="AG55" s="212" t="s">
        <v>132</v>
      </c>
      <c r="AH55" s="212">
        <v>5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46"/>
      <c r="B56" s="247"/>
      <c r="C56" s="256" t="s">
        <v>198</v>
      </c>
      <c r="D56" s="257"/>
      <c r="E56" s="258">
        <v>1.5</v>
      </c>
      <c r="F56" s="252"/>
      <c r="G56" s="252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26"/>
      <c r="Z56" s="212"/>
      <c r="AA56" s="212"/>
      <c r="AB56" s="212"/>
      <c r="AC56" s="212"/>
      <c r="AD56" s="212"/>
      <c r="AE56" s="212"/>
      <c r="AF56" s="212"/>
      <c r="AG56" s="212" t="s">
        <v>132</v>
      </c>
      <c r="AH56" s="212">
        <v>4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x14ac:dyDescent="0.2">
      <c r="A57" s="240" t="s">
        <v>122</v>
      </c>
      <c r="B57" s="241" t="s">
        <v>66</v>
      </c>
      <c r="C57" s="242" t="s">
        <v>67</v>
      </c>
      <c r="D57" s="243"/>
      <c r="E57" s="244"/>
      <c r="F57" s="245"/>
      <c r="G57" s="245">
        <f>SUMIF(AG58:AG69,"&lt;&gt;NOR",G58:G69)</f>
        <v>0</v>
      </c>
      <c r="H57" s="229"/>
      <c r="I57" s="229">
        <f>SUM(I58:I69)</f>
        <v>0</v>
      </c>
      <c r="J57" s="229"/>
      <c r="K57" s="229">
        <f>SUM(K58:K69)</f>
        <v>0</v>
      </c>
      <c r="L57" s="229"/>
      <c r="M57" s="229">
        <f>SUM(M58:M69)</f>
        <v>0</v>
      </c>
      <c r="N57" s="228"/>
      <c r="O57" s="228">
        <f>SUM(O58:O69)</f>
        <v>0.8600000000000001</v>
      </c>
      <c r="P57" s="228"/>
      <c r="Q57" s="228">
        <f>SUM(Q58:Q69)</f>
        <v>0</v>
      </c>
      <c r="R57" s="229"/>
      <c r="S57" s="229"/>
      <c r="T57" s="229"/>
      <c r="U57" s="229"/>
      <c r="V57" s="229">
        <f>SUM(V58:V69)</f>
        <v>132.1</v>
      </c>
      <c r="W57" s="229"/>
      <c r="X57" s="229"/>
      <c r="Y57" s="229"/>
      <c r="AG57" t="s">
        <v>123</v>
      </c>
    </row>
    <row r="58" spans="1:60" ht="22.5" outlineLevel="1" x14ac:dyDescent="0.2">
      <c r="A58" s="246">
        <v>18</v>
      </c>
      <c r="B58" s="247" t="s">
        <v>199</v>
      </c>
      <c r="C58" s="248" t="s">
        <v>200</v>
      </c>
      <c r="D58" s="249" t="s">
        <v>157</v>
      </c>
      <c r="E58" s="250">
        <v>194.02</v>
      </c>
      <c r="F58" s="251"/>
      <c r="G58" s="252">
        <f>ROUND(E58*F58,2)</f>
        <v>0</v>
      </c>
      <c r="H58" s="227"/>
      <c r="I58" s="226">
        <f>ROUND(E58*H58,2)</f>
        <v>0</v>
      </c>
      <c r="J58" s="227"/>
      <c r="K58" s="226">
        <f>ROUND(E58*J58,2)</f>
        <v>0</v>
      </c>
      <c r="L58" s="226">
        <v>21</v>
      </c>
      <c r="M58" s="226">
        <f>G58*(1+L58/100)</f>
        <v>0</v>
      </c>
      <c r="N58" s="225">
        <v>7.2000000000000005E-4</v>
      </c>
      <c r="O58" s="225">
        <f>ROUND(E58*N58,2)</f>
        <v>0.14000000000000001</v>
      </c>
      <c r="P58" s="225">
        <v>0</v>
      </c>
      <c r="Q58" s="225">
        <f>ROUND(E58*P58,2)</f>
        <v>0</v>
      </c>
      <c r="R58" s="226"/>
      <c r="S58" s="226" t="s">
        <v>127</v>
      </c>
      <c r="T58" s="226" t="s">
        <v>127</v>
      </c>
      <c r="U58" s="226">
        <v>0.26500000000000001</v>
      </c>
      <c r="V58" s="226">
        <f>ROUND(E58*U58,2)</f>
        <v>51.42</v>
      </c>
      <c r="W58" s="226"/>
      <c r="X58" s="226" t="s">
        <v>128</v>
      </c>
      <c r="Y58" s="226" t="s">
        <v>129</v>
      </c>
      <c r="Z58" s="212"/>
      <c r="AA58" s="212"/>
      <c r="AB58" s="212"/>
      <c r="AC58" s="212"/>
      <c r="AD58" s="212"/>
      <c r="AE58" s="212"/>
      <c r="AF58" s="212"/>
      <c r="AG58" s="212" t="s">
        <v>130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46"/>
      <c r="B59" s="247"/>
      <c r="C59" s="253" t="s">
        <v>201</v>
      </c>
      <c r="D59" s="254"/>
      <c r="E59" s="255">
        <v>194.02</v>
      </c>
      <c r="F59" s="252"/>
      <c r="G59" s="252"/>
      <c r="H59" s="226"/>
      <c r="I59" s="226"/>
      <c r="J59" s="226"/>
      <c r="K59" s="226"/>
      <c r="L59" s="226"/>
      <c r="M59" s="226"/>
      <c r="N59" s="225"/>
      <c r="O59" s="225"/>
      <c r="P59" s="225"/>
      <c r="Q59" s="225"/>
      <c r="R59" s="226"/>
      <c r="S59" s="226"/>
      <c r="T59" s="226"/>
      <c r="U59" s="226"/>
      <c r="V59" s="226"/>
      <c r="W59" s="226"/>
      <c r="X59" s="226"/>
      <c r="Y59" s="226"/>
      <c r="Z59" s="212"/>
      <c r="AA59" s="212"/>
      <c r="AB59" s="212"/>
      <c r="AC59" s="212"/>
      <c r="AD59" s="212"/>
      <c r="AE59" s="212"/>
      <c r="AF59" s="212"/>
      <c r="AG59" s="212" t="s">
        <v>132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46">
        <v>19</v>
      </c>
      <c r="B60" s="247" t="s">
        <v>202</v>
      </c>
      <c r="C60" s="248" t="s">
        <v>203</v>
      </c>
      <c r="D60" s="249" t="s">
        <v>157</v>
      </c>
      <c r="E60" s="250">
        <v>97.01</v>
      </c>
      <c r="F60" s="251"/>
      <c r="G60" s="252">
        <f>ROUND(E60*F60,2)</f>
        <v>0</v>
      </c>
      <c r="H60" s="227"/>
      <c r="I60" s="226">
        <f>ROUND(E60*H60,2)</f>
        <v>0</v>
      </c>
      <c r="J60" s="227"/>
      <c r="K60" s="226">
        <f>ROUND(E60*J60,2)</f>
        <v>0</v>
      </c>
      <c r="L60" s="226">
        <v>21</v>
      </c>
      <c r="M60" s="226">
        <f>G60*(1+L60/100)</f>
        <v>0</v>
      </c>
      <c r="N60" s="225">
        <v>4.5399999999999998E-3</v>
      </c>
      <c r="O60" s="225">
        <f>ROUND(E60*N60,2)</f>
        <v>0.44</v>
      </c>
      <c r="P60" s="225">
        <v>0</v>
      </c>
      <c r="Q60" s="225">
        <f>ROUND(E60*P60,2)</f>
        <v>0</v>
      </c>
      <c r="R60" s="226"/>
      <c r="S60" s="226" t="s">
        <v>127</v>
      </c>
      <c r="T60" s="226" t="s">
        <v>127</v>
      </c>
      <c r="U60" s="226">
        <v>0.29000999999999999</v>
      </c>
      <c r="V60" s="226">
        <f>ROUND(E60*U60,2)</f>
        <v>28.13</v>
      </c>
      <c r="W60" s="226"/>
      <c r="X60" s="226" t="s">
        <v>128</v>
      </c>
      <c r="Y60" s="226" t="s">
        <v>129</v>
      </c>
      <c r="Z60" s="212"/>
      <c r="AA60" s="212"/>
      <c r="AB60" s="212"/>
      <c r="AC60" s="212"/>
      <c r="AD60" s="212"/>
      <c r="AE60" s="212"/>
      <c r="AF60" s="212"/>
      <c r="AG60" s="212" t="s">
        <v>130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2">
      <c r="A61" s="246"/>
      <c r="B61" s="247"/>
      <c r="C61" s="253" t="s">
        <v>204</v>
      </c>
      <c r="D61" s="254"/>
      <c r="E61" s="255"/>
      <c r="F61" s="252"/>
      <c r="G61" s="252"/>
      <c r="H61" s="226"/>
      <c r="I61" s="226"/>
      <c r="J61" s="226"/>
      <c r="K61" s="226"/>
      <c r="L61" s="226"/>
      <c r="M61" s="226"/>
      <c r="N61" s="225"/>
      <c r="O61" s="225"/>
      <c r="P61" s="225"/>
      <c r="Q61" s="225"/>
      <c r="R61" s="226"/>
      <c r="S61" s="226"/>
      <c r="T61" s="226"/>
      <c r="U61" s="226"/>
      <c r="V61" s="226"/>
      <c r="W61" s="226"/>
      <c r="X61" s="226"/>
      <c r="Y61" s="226"/>
      <c r="Z61" s="212"/>
      <c r="AA61" s="212"/>
      <c r="AB61" s="212"/>
      <c r="AC61" s="212"/>
      <c r="AD61" s="212"/>
      <c r="AE61" s="212"/>
      <c r="AF61" s="212"/>
      <c r="AG61" s="212" t="s">
        <v>132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46"/>
      <c r="B62" s="247"/>
      <c r="C62" s="253" t="s">
        <v>205</v>
      </c>
      <c r="D62" s="254"/>
      <c r="E62" s="255">
        <v>97.01</v>
      </c>
      <c r="F62" s="252"/>
      <c r="G62" s="252"/>
      <c r="H62" s="226"/>
      <c r="I62" s="226"/>
      <c r="J62" s="226"/>
      <c r="K62" s="226"/>
      <c r="L62" s="226"/>
      <c r="M62" s="226"/>
      <c r="N62" s="225"/>
      <c r="O62" s="225"/>
      <c r="P62" s="225"/>
      <c r="Q62" s="225"/>
      <c r="R62" s="226"/>
      <c r="S62" s="226"/>
      <c r="T62" s="226"/>
      <c r="U62" s="226"/>
      <c r="V62" s="226"/>
      <c r="W62" s="226"/>
      <c r="X62" s="226"/>
      <c r="Y62" s="226"/>
      <c r="Z62" s="212"/>
      <c r="AA62" s="212"/>
      <c r="AB62" s="212"/>
      <c r="AC62" s="212"/>
      <c r="AD62" s="212"/>
      <c r="AE62" s="212"/>
      <c r="AF62" s="212"/>
      <c r="AG62" s="212" t="s">
        <v>132</v>
      </c>
      <c r="AH62" s="212">
        <v>5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46">
        <v>20</v>
      </c>
      <c r="B63" s="247" t="s">
        <v>206</v>
      </c>
      <c r="C63" s="248" t="s">
        <v>207</v>
      </c>
      <c r="D63" s="249" t="s">
        <v>157</v>
      </c>
      <c r="E63" s="250">
        <v>258.82</v>
      </c>
      <c r="F63" s="251"/>
      <c r="G63" s="252">
        <f>ROUND(E63*F63,2)</f>
        <v>0</v>
      </c>
      <c r="H63" s="227"/>
      <c r="I63" s="226">
        <f>ROUND(E63*H63,2)</f>
        <v>0</v>
      </c>
      <c r="J63" s="227"/>
      <c r="K63" s="226">
        <f>ROUND(E63*J63,2)</f>
        <v>0</v>
      </c>
      <c r="L63" s="226">
        <v>21</v>
      </c>
      <c r="M63" s="226">
        <f>G63*(1+L63/100)</f>
        <v>0</v>
      </c>
      <c r="N63" s="225">
        <v>1.0000000000000001E-5</v>
      </c>
      <c r="O63" s="225">
        <f>ROUND(E63*N63,2)</f>
        <v>0</v>
      </c>
      <c r="P63" s="225">
        <v>0</v>
      </c>
      <c r="Q63" s="225">
        <f>ROUND(E63*P63,2)</f>
        <v>0</v>
      </c>
      <c r="R63" s="226"/>
      <c r="S63" s="226" t="s">
        <v>127</v>
      </c>
      <c r="T63" s="226" t="s">
        <v>127</v>
      </c>
      <c r="U63" s="226">
        <v>0.13</v>
      </c>
      <c r="V63" s="226">
        <f>ROUND(E63*U63,2)</f>
        <v>33.65</v>
      </c>
      <c r="W63" s="226"/>
      <c r="X63" s="226" t="s">
        <v>128</v>
      </c>
      <c r="Y63" s="226" t="s">
        <v>129</v>
      </c>
      <c r="Z63" s="212"/>
      <c r="AA63" s="212"/>
      <c r="AB63" s="212"/>
      <c r="AC63" s="212"/>
      <c r="AD63" s="212"/>
      <c r="AE63" s="212"/>
      <c r="AF63" s="212"/>
      <c r="AG63" s="212" t="s">
        <v>130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2">
      <c r="A64" s="246"/>
      <c r="B64" s="247"/>
      <c r="C64" s="253" t="s">
        <v>208</v>
      </c>
      <c r="D64" s="254"/>
      <c r="E64" s="255">
        <v>194.02</v>
      </c>
      <c r="F64" s="252"/>
      <c r="G64" s="252"/>
      <c r="H64" s="226"/>
      <c r="I64" s="226"/>
      <c r="J64" s="226"/>
      <c r="K64" s="226"/>
      <c r="L64" s="226"/>
      <c r="M64" s="226"/>
      <c r="N64" s="225"/>
      <c r="O64" s="225"/>
      <c r="P64" s="225"/>
      <c r="Q64" s="225"/>
      <c r="R64" s="226"/>
      <c r="S64" s="226"/>
      <c r="T64" s="226"/>
      <c r="U64" s="226"/>
      <c r="V64" s="226"/>
      <c r="W64" s="226"/>
      <c r="X64" s="226"/>
      <c r="Y64" s="226"/>
      <c r="Z64" s="212"/>
      <c r="AA64" s="212"/>
      <c r="AB64" s="212"/>
      <c r="AC64" s="212"/>
      <c r="AD64" s="212"/>
      <c r="AE64" s="212"/>
      <c r="AF64" s="212"/>
      <c r="AG64" s="212" t="s">
        <v>132</v>
      </c>
      <c r="AH64" s="212">
        <v>5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">
      <c r="A65" s="246"/>
      <c r="B65" s="247"/>
      <c r="C65" s="253" t="s">
        <v>209</v>
      </c>
      <c r="D65" s="254"/>
      <c r="E65" s="255">
        <v>64.8</v>
      </c>
      <c r="F65" s="252"/>
      <c r="G65" s="252"/>
      <c r="H65" s="226"/>
      <c r="I65" s="226"/>
      <c r="J65" s="226"/>
      <c r="K65" s="226"/>
      <c r="L65" s="226"/>
      <c r="M65" s="226"/>
      <c r="N65" s="225"/>
      <c r="O65" s="225"/>
      <c r="P65" s="225"/>
      <c r="Q65" s="225"/>
      <c r="R65" s="226"/>
      <c r="S65" s="226"/>
      <c r="T65" s="226"/>
      <c r="U65" s="226"/>
      <c r="V65" s="226"/>
      <c r="W65" s="226"/>
      <c r="X65" s="226"/>
      <c r="Y65" s="226"/>
      <c r="Z65" s="212"/>
      <c r="AA65" s="212"/>
      <c r="AB65" s="212"/>
      <c r="AC65" s="212"/>
      <c r="AD65" s="212"/>
      <c r="AE65" s="212"/>
      <c r="AF65" s="212"/>
      <c r="AG65" s="212" t="s">
        <v>132</v>
      </c>
      <c r="AH65" s="212">
        <v>5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46">
        <v>21</v>
      </c>
      <c r="B66" s="247" t="s">
        <v>210</v>
      </c>
      <c r="C66" s="248" t="s">
        <v>211</v>
      </c>
      <c r="D66" s="249" t="s">
        <v>126</v>
      </c>
      <c r="E66" s="250">
        <v>14.4</v>
      </c>
      <c r="F66" s="251"/>
      <c r="G66" s="252">
        <f>ROUND(E66*F66,2)</f>
        <v>0</v>
      </c>
      <c r="H66" s="227"/>
      <c r="I66" s="226">
        <f>ROUND(E66*H66,2)</f>
        <v>0</v>
      </c>
      <c r="J66" s="227"/>
      <c r="K66" s="226">
        <f>ROUND(E66*J66,2)</f>
        <v>0</v>
      </c>
      <c r="L66" s="226">
        <v>21</v>
      </c>
      <c r="M66" s="226">
        <f>G66*(1+L66/100)</f>
        <v>0</v>
      </c>
      <c r="N66" s="225">
        <v>1.685E-2</v>
      </c>
      <c r="O66" s="225">
        <f>ROUND(E66*N66,2)</f>
        <v>0.24</v>
      </c>
      <c r="P66" s="225">
        <v>0</v>
      </c>
      <c r="Q66" s="225">
        <f>ROUND(E66*P66,2)</f>
        <v>0</v>
      </c>
      <c r="R66" s="226"/>
      <c r="S66" s="226" t="s">
        <v>127</v>
      </c>
      <c r="T66" s="226" t="s">
        <v>127</v>
      </c>
      <c r="U66" s="226">
        <v>0.12</v>
      </c>
      <c r="V66" s="226">
        <f>ROUND(E66*U66,2)</f>
        <v>1.73</v>
      </c>
      <c r="W66" s="226"/>
      <c r="X66" s="226" t="s">
        <v>128</v>
      </c>
      <c r="Y66" s="226" t="s">
        <v>129</v>
      </c>
      <c r="Z66" s="212"/>
      <c r="AA66" s="212"/>
      <c r="AB66" s="212"/>
      <c r="AC66" s="212"/>
      <c r="AD66" s="212"/>
      <c r="AE66" s="212"/>
      <c r="AF66" s="212"/>
      <c r="AG66" s="212" t="s">
        <v>130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">
      <c r="A67" s="246"/>
      <c r="B67" s="247"/>
      <c r="C67" s="253" t="s">
        <v>212</v>
      </c>
      <c r="D67" s="254"/>
      <c r="E67" s="255">
        <v>14.4</v>
      </c>
      <c r="F67" s="252"/>
      <c r="G67" s="252"/>
      <c r="H67" s="226"/>
      <c r="I67" s="226"/>
      <c r="J67" s="226"/>
      <c r="K67" s="226"/>
      <c r="L67" s="226"/>
      <c r="M67" s="226"/>
      <c r="N67" s="225"/>
      <c r="O67" s="225"/>
      <c r="P67" s="225"/>
      <c r="Q67" s="225"/>
      <c r="R67" s="226"/>
      <c r="S67" s="226"/>
      <c r="T67" s="226"/>
      <c r="U67" s="226"/>
      <c r="V67" s="226"/>
      <c r="W67" s="226"/>
      <c r="X67" s="226"/>
      <c r="Y67" s="226"/>
      <c r="Z67" s="212"/>
      <c r="AA67" s="212"/>
      <c r="AB67" s="212"/>
      <c r="AC67" s="212"/>
      <c r="AD67" s="212"/>
      <c r="AE67" s="212"/>
      <c r="AF67" s="212"/>
      <c r="AG67" s="212" t="s">
        <v>132</v>
      </c>
      <c r="AH67" s="212">
        <v>5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46">
        <v>22</v>
      </c>
      <c r="B68" s="247" t="s">
        <v>213</v>
      </c>
      <c r="C68" s="248" t="s">
        <v>214</v>
      </c>
      <c r="D68" s="249" t="s">
        <v>157</v>
      </c>
      <c r="E68" s="250">
        <v>64.8</v>
      </c>
      <c r="F68" s="251"/>
      <c r="G68" s="252">
        <f>ROUND(E68*F68,2)</f>
        <v>0</v>
      </c>
      <c r="H68" s="227"/>
      <c r="I68" s="226">
        <f>ROUND(E68*H68,2)</f>
        <v>0</v>
      </c>
      <c r="J68" s="227"/>
      <c r="K68" s="226">
        <f>ROUND(E68*J68,2)</f>
        <v>0</v>
      </c>
      <c r="L68" s="226">
        <v>21</v>
      </c>
      <c r="M68" s="226">
        <f>G68*(1+L68/100)</f>
        <v>0</v>
      </c>
      <c r="N68" s="225">
        <v>6.2E-4</v>
      </c>
      <c r="O68" s="225">
        <f>ROUND(E68*N68,2)</f>
        <v>0.04</v>
      </c>
      <c r="P68" s="225">
        <v>0</v>
      </c>
      <c r="Q68" s="225">
        <f>ROUND(E68*P68,2)</f>
        <v>0</v>
      </c>
      <c r="R68" s="226"/>
      <c r="S68" s="226" t="s">
        <v>186</v>
      </c>
      <c r="T68" s="226" t="s">
        <v>127</v>
      </c>
      <c r="U68" s="226">
        <v>0.26500000000000001</v>
      </c>
      <c r="V68" s="226">
        <f>ROUND(E68*U68,2)</f>
        <v>17.170000000000002</v>
      </c>
      <c r="W68" s="226"/>
      <c r="X68" s="226" t="s">
        <v>128</v>
      </c>
      <c r="Y68" s="226" t="s">
        <v>129</v>
      </c>
      <c r="Z68" s="212"/>
      <c r="AA68" s="212"/>
      <c r="AB68" s="212"/>
      <c r="AC68" s="212"/>
      <c r="AD68" s="212"/>
      <c r="AE68" s="212"/>
      <c r="AF68" s="212"/>
      <c r="AG68" s="212" t="s">
        <v>130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46"/>
      <c r="B69" s="247"/>
      <c r="C69" s="253" t="s">
        <v>215</v>
      </c>
      <c r="D69" s="254"/>
      <c r="E69" s="255">
        <v>64.8</v>
      </c>
      <c r="F69" s="252"/>
      <c r="G69" s="252"/>
      <c r="H69" s="226"/>
      <c r="I69" s="226"/>
      <c r="J69" s="226"/>
      <c r="K69" s="226"/>
      <c r="L69" s="226"/>
      <c r="M69" s="226"/>
      <c r="N69" s="225"/>
      <c r="O69" s="225"/>
      <c r="P69" s="225"/>
      <c r="Q69" s="225"/>
      <c r="R69" s="226"/>
      <c r="S69" s="226"/>
      <c r="T69" s="226"/>
      <c r="U69" s="226"/>
      <c r="V69" s="226"/>
      <c r="W69" s="226"/>
      <c r="X69" s="226"/>
      <c r="Y69" s="226"/>
      <c r="Z69" s="212"/>
      <c r="AA69" s="212"/>
      <c r="AB69" s="212"/>
      <c r="AC69" s="212"/>
      <c r="AD69" s="212"/>
      <c r="AE69" s="212"/>
      <c r="AF69" s="212"/>
      <c r="AG69" s="212" t="s">
        <v>132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2">
      <c r="A70" s="240" t="s">
        <v>122</v>
      </c>
      <c r="B70" s="241" t="s">
        <v>68</v>
      </c>
      <c r="C70" s="242" t="s">
        <v>69</v>
      </c>
      <c r="D70" s="243"/>
      <c r="E70" s="244"/>
      <c r="F70" s="245"/>
      <c r="G70" s="245">
        <f>SUMIF(AG71:AG74,"&lt;&gt;NOR",G71:G74)</f>
        <v>0</v>
      </c>
      <c r="H70" s="229"/>
      <c r="I70" s="229">
        <f>SUM(I71:I74)</f>
        <v>0</v>
      </c>
      <c r="J70" s="229"/>
      <c r="K70" s="229">
        <f>SUM(K71:K74)</f>
        <v>0</v>
      </c>
      <c r="L70" s="229"/>
      <c r="M70" s="229">
        <f>SUM(M71:M74)</f>
        <v>0</v>
      </c>
      <c r="N70" s="228"/>
      <c r="O70" s="228">
        <f>SUM(O71:O74)</f>
        <v>0.26</v>
      </c>
      <c r="P70" s="228"/>
      <c r="Q70" s="228">
        <f>SUM(Q71:Q74)</f>
        <v>0</v>
      </c>
      <c r="R70" s="229"/>
      <c r="S70" s="229"/>
      <c r="T70" s="229"/>
      <c r="U70" s="229"/>
      <c r="V70" s="229">
        <f>SUM(V71:V74)</f>
        <v>0.82</v>
      </c>
      <c r="W70" s="229"/>
      <c r="X70" s="229"/>
      <c r="Y70" s="229"/>
      <c r="AG70" t="s">
        <v>123</v>
      </c>
    </row>
    <row r="71" spans="1:60" outlineLevel="1" x14ac:dyDescent="0.2">
      <c r="A71" s="246">
        <v>23</v>
      </c>
      <c r="B71" s="247" t="s">
        <v>216</v>
      </c>
      <c r="C71" s="248" t="s">
        <v>217</v>
      </c>
      <c r="D71" s="249" t="s">
        <v>150</v>
      </c>
      <c r="E71" s="250">
        <v>1</v>
      </c>
      <c r="F71" s="251"/>
      <c r="G71" s="252">
        <f>ROUND(E71*F71,2)</f>
        <v>0</v>
      </c>
      <c r="H71" s="227"/>
      <c r="I71" s="226">
        <f>ROUND(E71*H71,2)</f>
        <v>0</v>
      </c>
      <c r="J71" s="227"/>
      <c r="K71" s="226">
        <f>ROUND(E71*J71,2)</f>
        <v>0</v>
      </c>
      <c r="L71" s="226">
        <v>21</v>
      </c>
      <c r="M71" s="226">
        <f>G71*(1+L71/100)</f>
        <v>0</v>
      </c>
      <c r="N71" s="225">
        <v>0.25080000000000002</v>
      </c>
      <c r="O71" s="225">
        <f>ROUND(E71*N71,2)</f>
        <v>0.25</v>
      </c>
      <c r="P71" s="225">
        <v>0</v>
      </c>
      <c r="Q71" s="225">
        <f>ROUND(E71*P71,2)</f>
        <v>0</v>
      </c>
      <c r="R71" s="226"/>
      <c r="S71" s="226" t="s">
        <v>127</v>
      </c>
      <c r="T71" s="226" t="s">
        <v>127</v>
      </c>
      <c r="U71" s="226">
        <v>0.81799999999999995</v>
      </c>
      <c r="V71" s="226">
        <f>ROUND(E71*U71,2)</f>
        <v>0.82</v>
      </c>
      <c r="W71" s="226"/>
      <c r="X71" s="226" t="s">
        <v>128</v>
      </c>
      <c r="Y71" s="226" t="s">
        <v>129</v>
      </c>
      <c r="Z71" s="212"/>
      <c r="AA71" s="212"/>
      <c r="AB71" s="212"/>
      <c r="AC71" s="212"/>
      <c r="AD71" s="212"/>
      <c r="AE71" s="212"/>
      <c r="AF71" s="212"/>
      <c r="AG71" s="212" t="s">
        <v>130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46"/>
      <c r="B72" s="247"/>
      <c r="C72" s="253" t="s">
        <v>218</v>
      </c>
      <c r="D72" s="254"/>
      <c r="E72" s="255">
        <v>1</v>
      </c>
      <c r="F72" s="252"/>
      <c r="G72" s="252"/>
      <c r="H72" s="226"/>
      <c r="I72" s="226"/>
      <c r="J72" s="226"/>
      <c r="K72" s="226"/>
      <c r="L72" s="226"/>
      <c r="M72" s="226"/>
      <c r="N72" s="225"/>
      <c r="O72" s="225"/>
      <c r="P72" s="225"/>
      <c r="Q72" s="225"/>
      <c r="R72" s="226"/>
      <c r="S72" s="226"/>
      <c r="T72" s="226"/>
      <c r="U72" s="226"/>
      <c r="V72" s="226"/>
      <c r="W72" s="226"/>
      <c r="X72" s="226"/>
      <c r="Y72" s="226"/>
      <c r="Z72" s="212"/>
      <c r="AA72" s="212"/>
      <c r="AB72" s="212"/>
      <c r="AC72" s="212"/>
      <c r="AD72" s="212"/>
      <c r="AE72" s="212"/>
      <c r="AF72" s="212"/>
      <c r="AG72" s="212" t="s">
        <v>132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46">
        <v>24</v>
      </c>
      <c r="B73" s="247" t="s">
        <v>219</v>
      </c>
      <c r="C73" s="248" t="s">
        <v>220</v>
      </c>
      <c r="D73" s="249" t="s">
        <v>150</v>
      </c>
      <c r="E73" s="250">
        <v>1</v>
      </c>
      <c r="F73" s="251"/>
      <c r="G73" s="252">
        <f>ROUND(E73*F73,2)</f>
        <v>0</v>
      </c>
      <c r="H73" s="227"/>
      <c r="I73" s="226">
        <f>ROUND(E73*H73,2)</f>
        <v>0</v>
      </c>
      <c r="J73" s="227"/>
      <c r="K73" s="226">
        <f>ROUND(E73*J73,2)</f>
        <v>0</v>
      </c>
      <c r="L73" s="226">
        <v>21</v>
      </c>
      <c r="M73" s="226">
        <f>G73*(1+L73/100)</f>
        <v>0</v>
      </c>
      <c r="N73" s="225">
        <v>7.0000000000000001E-3</v>
      </c>
      <c r="O73" s="225">
        <f>ROUND(E73*N73,2)</f>
        <v>0.01</v>
      </c>
      <c r="P73" s="225">
        <v>0</v>
      </c>
      <c r="Q73" s="225">
        <f>ROUND(E73*P73,2)</f>
        <v>0</v>
      </c>
      <c r="R73" s="226" t="s">
        <v>221</v>
      </c>
      <c r="S73" s="226" t="s">
        <v>127</v>
      </c>
      <c r="T73" s="226" t="s">
        <v>127</v>
      </c>
      <c r="U73" s="226">
        <v>0</v>
      </c>
      <c r="V73" s="226">
        <f>ROUND(E73*U73,2)</f>
        <v>0</v>
      </c>
      <c r="W73" s="226"/>
      <c r="X73" s="226" t="s">
        <v>222</v>
      </c>
      <c r="Y73" s="226" t="s">
        <v>129</v>
      </c>
      <c r="Z73" s="212"/>
      <c r="AA73" s="212"/>
      <c r="AB73" s="212"/>
      <c r="AC73" s="212"/>
      <c r="AD73" s="212"/>
      <c r="AE73" s="212"/>
      <c r="AF73" s="212"/>
      <c r="AG73" s="212" t="s">
        <v>223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46"/>
      <c r="B74" s="247"/>
      <c r="C74" s="253" t="s">
        <v>218</v>
      </c>
      <c r="D74" s="254"/>
      <c r="E74" s="255">
        <v>1</v>
      </c>
      <c r="F74" s="252"/>
      <c r="G74" s="252"/>
      <c r="H74" s="226"/>
      <c r="I74" s="226"/>
      <c r="J74" s="226"/>
      <c r="K74" s="226"/>
      <c r="L74" s="226"/>
      <c r="M74" s="226"/>
      <c r="N74" s="225"/>
      <c r="O74" s="225"/>
      <c r="P74" s="225"/>
      <c r="Q74" s="225"/>
      <c r="R74" s="226"/>
      <c r="S74" s="226"/>
      <c r="T74" s="226"/>
      <c r="U74" s="226"/>
      <c r="V74" s="226"/>
      <c r="W74" s="226"/>
      <c r="X74" s="226"/>
      <c r="Y74" s="226"/>
      <c r="Z74" s="212"/>
      <c r="AA74" s="212"/>
      <c r="AB74" s="212"/>
      <c r="AC74" s="212"/>
      <c r="AD74" s="212"/>
      <c r="AE74" s="212"/>
      <c r="AF74" s="212"/>
      <c r="AG74" s="212" t="s">
        <v>132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">
      <c r="A75" s="240" t="s">
        <v>122</v>
      </c>
      <c r="B75" s="241" t="s">
        <v>70</v>
      </c>
      <c r="C75" s="242" t="s">
        <v>71</v>
      </c>
      <c r="D75" s="243"/>
      <c r="E75" s="244"/>
      <c r="F75" s="245"/>
      <c r="G75" s="245">
        <f>SUMIF(AG76:AG77,"&lt;&gt;NOR",G76:G77)</f>
        <v>0</v>
      </c>
      <c r="H75" s="229"/>
      <c r="I75" s="229">
        <f>SUM(I76:I77)</f>
        <v>0</v>
      </c>
      <c r="J75" s="229"/>
      <c r="K75" s="229">
        <f>SUM(K76:K77)</f>
        <v>0</v>
      </c>
      <c r="L75" s="229"/>
      <c r="M75" s="229">
        <f>SUM(M76:M77)</f>
        <v>0</v>
      </c>
      <c r="N75" s="228"/>
      <c r="O75" s="228">
        <f>SUM(O76:O77)</f>
        <v>0</v>
      </c>
      <c r="P75" s="228"/>
      <c r="Q75" s="228">
        <f>SUM(Q76:Q77)</f>
        <v>0</v>
      </c>
      <c r="R75" s="229"/>
      <c r="S75" s="229"/>
      <c r="T75" s="229"/>
      <c r="U75" s="229"/>
      <c r="V75" s="229">
        <f>SUM(V76:V77)</f>
        <v>32</v>
      </c>
      <c r="W75" s="229"/>
      <c r="X75" s="229"/>
      <c r="Y75" s="229"/>
      <c r="AG75" t="s">
        <v>123</v>
      </c>
    </row>
    <row r="76" spans="1:60" outlineLevel="1" x14ac:dyDescent="0.2">
      <c r="A76" s="246">
        <v>25</v>
      </c>
      <c r="B76" s="247" t="s">
        <v>224</v>
      </c>
      <c r="C76" s="248" t="s">
        <v>225</v>
      </c>
      <c r="D76" s="249" t="s">
        <v>226</v>
      </c>
      <c r="E76" s="250">
        <v>32</v>
      </c>
      <c r="F76" s="251"/>
      <c r="G76" s="252">
        <f>ROUND(E76*F76,2)</f>
        <v>0</v>
      </c>
      <c r="H76" s="227"/>
      <c r="I76" s="226">
        <f>ROUND(E76*H76,2)</f>
        <v>0</v>
      </c>
      <c r="J76" s="227"/>
      <c r="K76" s="226">
        <f>ROUND(E76*J76,2)</f>
        <v>0</v>
      </c>
      <c r="L76" s="226">
        <v>21</v>
      </c>
      <c r="M76" s="226">
        <f>G76*(1+L76/100)</f>
        <v>0</v>
      </c>
      <c r="N76" s="225">
        <v>0</v>
      </c>
      <c r="O76" s="225">
        <f>ROUND(E76*N76,2)</f>
        <v>0</v>
      </c>
      <c r="P76" s="225">
        <v>0</v>
      </c>
      <c r="Q76" s="225">
        <f>ROUND(E76*P76,2)</f>
        <v>0</v>
      </c>
      <c r="R76" s="226" t="s">
        <v>227</v>
      </c>
      <c r="S76" s="226" t="s">
        <v>127</v>
      </c>
      <c r="T76" s="226" t="s">
        <v>127</v>
      </c>
      <c r="U76" s="226">
        <v>1</v>
      </c>
      <c r="V76" s="226">
        <f>ROUND(E76*U76,2)</f>
        <v>32</v>
      </c>
      <c r="W76" s="226"/>
      <c r="X76" s="226" t="s">
        <v>228</v>
      </c>
      <c r="Y76" s="226" t="s">
        <v>129</v>
      </c>
      <c r="Z76" s="212"/>
      <c r="AA76" s="212"/>
      <c r="AB76" s="212"/>
      <c r="AC76" s="212"/>
      <c r="AD76" s="212"/>
      <c r="AE76" s="212"/>
      <c r="AF76" s="212"/>
      <c r="AG76" s="212" t="s">
        <v>229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46"/>
      <c r="B77" s="247"/>
      <c r="C77" s="253" t="s">
        <v>230</v>
      </c>
      <c r="D77" s="254"/>
      <c r="E77" s="255">
        <v>32</v>
      </c>
      <c r="F77" s="252"/>
      <c r="G77" s="252"/>
      <c r="H77" s="226"/>
      <c r="I77" s="226"/>
      <c r="J77" s="226"/>
      <c r="K77" s="226"/>
      <c r="L77" s="226"/>
      <c r="M77" s="226"/>
      <c r="N77" s="225"/>
      <c r="O77" s="225"/>
      <c r="P77" s="225"/>
      <c r="Q77" s="225"/>
      <c r="R77" s="226"/>
      <c r="S77" s="226"/>
      <c r="T77" s="226"/>
      <c r="U77" s="226"/>
      <c r="V77" s="226"/>
      <c r="W77" s="226"/>
      <c r="X77" s="226"/>
      <c r="Y77" s="226"/>
      <c r="Z77" s="212"/>
      <c r="AA77" s="212"/>
      <c r="AB77" s="212"/>
      <c r="AC77" s="212"/>
      <c r="AD77" s="212"/>
      <c r="AE77" s="212"/>
      <c r="AF77" s="212"/>
      <c r="AG77" s="212" t="s">
        <v>132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">
      <c r="A78" s="240" t="s">
        <v>122</v>
      </c>
      <c r="B78" s="241" t="s">
        <v>72</v>
      </c>
      <c r="C78" s="242" t="s">
        <v>73</v>
      </c>
      <c r="D78" s="243"/>
      <c r="E78" s="244"/>
      <c r="F78" s="245"/>
      <c r="G78" s="245">
        <f>SUMIF(AG79:AG82,"&lt;&gt;NOR",G79:G82)</f>
        <v>0</v>
      </c>
      <c r="H78" s="229"/>
      <c r="I78" s="229">
        <f>SUM(I79:I82)</f>
        <v>0</v>
      </c>
      <c r="J78" s="229"/>
      <c r="K78" s="229">
        <f>SUM(K79:K82)</f>
        <v>0</v>
      </c>
      <c r="L78" s="229"/>
      <c r="M78" s="229">
        <f>SUM(M79:M82)</f>
        <v>0</v>
      </c>
      <c r="N78" s="228"/>
      <c r="O78" s="228">
        <f>SUM(O79:O82)</f>
        <v>0.03</v>
      </c>
      <c r="P78" s="228"/>
      <c r="Q78" s="228">
        <f>SUM(Q79:Q82)</f>
        <v>0</v>
      </c>
      <c r="R78" s="229"/>
      <c r="S78" s="229"/>
      <c r="T78" s="229"/>
      <c r="U78" s="229"/>
      <c r="V78" s="229">
        <f>SUM(V79:V82)</f>
        <v>3.12</v>
      </c>
      <c r="W78" s="229"/>
      <c r="X78" s="229"/>
      <c r="Y78" s="229"/>
      <c r="AG78" t="s">
        <v>123</v>
      </c>
    </row>
    <row r="79" spans="1:60" outlineLevel="1" x14ac:dyDescent="0.2">
      <c r="A79" s="246">
        <v>26</v>
      </c>
      <c r="B79" s="247" t="s">
        <v>231</v>
      </c>
      <c r="C79" s="248" t="s">
        <v>232</v>
      </c>
      <c r="D79" s="249" t="s">
        <v>157</v>
      </c>
      <c r="E79" s="250">
        <v>7.6</v>
      </c>
      <c r="F79" s="251"/>
      <c r="G79" s="252">
        <f>ROUND(E79*F79,2)</f>
        <v>0</v>
      </c>
      <c r="H79" s="227"/>
      <c r="I79" s="226">
        <f>ROUND(E79*H79,2)</f>
        <v>0</v>
      </c>
      <c r="J79" s="227"/>
      <c r="K79" s="226">
        <f>ROUND(E79*J79,2)</f>
        <v>0</v>
      </c>
      <c r="L79" s="226">
        <v>21</v>
      </c>
      <c r="M79" s="226">
        <f>G79*(1+L79/100)</f>
        <v>0</v>
      </c>
      <c r="N79" s="225">
        <v>1.58E-3</v>
      </c>
      <c r="O79" s="225">
        <f>ROUND(E79*N79,2)</f>
        <v>0.01</v>
      </c>
      <c r="P79" s="225">
        <v>0</v>
      </c>
      <c r="Q79" s="225">
        <f>ROUND(E79*P79,2)</f>
        <v>0</v>
      </c>
      <c r="R79" s="226"/>
      <c r="S79" s="226" t="s">
        <v>127</v>
      </c>
      <c r="T79" s="226" t="s">
        <v>127</v>
      </c>
      <c r="U79" s="226">
        <v>0.214</v>
      </c>
      <c r="V79" s="226">
        <f>ROUND(E79*U79,2)</f>
        <v>1.63</v>
      </c>
      <c r="W79" s="226"/>
      <c r="X79" s="226" t="s">
        <v>128</v>
      </c>
      <c r="Y79" s="226" t="s">
        <v>129</v>
      </c>
      <c r="Z79" s="212"/>
      <c r="AA79" s="212"/>
      <c r="AB79" s="212"/>
      <c r="AC79" s="212"/>
      <c r="AD79" s="212"/>
      <c r="AE79" s="212"/>
      <c r="AF79" s="212"/>
      <c r="AG79" s="212" t="s">
        <v>130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46"/>
      <c r="B80" s="247"/>
      <c r="C80" s="253" t="s">
        <v>233</v>
      </c>
      <c r="D80" s="254"/>
      <c r="E80" s="255">
        <v>7.6</v>
      </c>
      <c r="F80" s="252"/>
      <c r="G80" s="252"/>
      <c r="H80" s="226"/>
      <c r="I80" s="226"/>
      <c r="J80" s="226"/>
      <c r="K80" s="226"/>
      <c r="L80" s="226"/>
      <c r="M80" s="226"/>
      <c r="N80" s="225"/>
      <c r="O80" s="225"/>
      <c r="P80" s="225"/>
      <c r="Q80" s="225"/>
      <c r="R80" s="226"/>
      <c r="S80" s="226"/>
      <c r="T80" s="226"/>
      <c r="U80" s="226"/>
      <c r="V80" s="226"/>
      <c r="W80" s="226"/>
      <c r="X80" s="226"/>
      <c r="Y80" s="226"/>
      <c r="Z80" s="212"/>
      <c r="AA80" s="212"/>
      <c r="AB80" s="212"/>
      <c r="AC80" s="212"/>
      <c r="AD80" s="212"/>
      <c r="AE80" s="212"/>
      <c r="AF80" s="212"/>
      <c r="AG80" s="212" t="s">
        <v>132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46">
        <v>27</v>
      </c>
      <c r="B81" s="247" t="s">
        <v>234</v>
      </c>
      <c r="C81" s="248" t="s">
        <v>235</v>
      </c>
      <c r="D81" s="249" t="s">
        <v>236</v>
      </c>
      <c r="E81" s="250">
        <v>1</v>
      </c>
      <c r="F81" s="251"/>
      <c r="G81" s="252">
        <f>ROUND(E81*F81,2)</f>
        <v>0</v>
      </c>
      <c r="H81" s="227"/>
      <c r="I81" s="226">
        <f>ROUND(E81*H81,2)</f>
        <v>0</v>
      </c>
      <c r="J81" s="227"/>
      <c r="K81" s="226">
        <f>ROUND(E81*J81,2)</f>
        <v>0</v>
      </c>
      <c r="L81" s="226">
        <v>21</v>
      </c>
      <c r="M81" s="226">
        <f>G81*(1+L81/100)</f>
        <v>0</v>
      </c>
      <c r="N81" s="225">
        <v>0</v>
      </c>
      <c r="O81" s="225">
        <f>ROUND(E81*N81,2)</f>
        <v>0</v>
      </c>
      <c r="P81" s="225">
        <v>0</v>
      </c>
      <c r="Q81" s="225">
        <f>ROUND(E81*P81,2)</f>
        <v>0</v>
      </c>
      <c r="R81" s="226"/>
      <c r="S81" s="226" t="s">
        <v>127</v>
      </c>
      <c r="T81" s="226" t="s">
        <v>127</v>
      </c>
      <c r="U81" s="226">
        <v>1.49</v>
      </c>
      <c r="V81" s="226">
        <f>ROUND(E81*U81,2)</f>
        <v>1.49</v>
      </c>
      <c r="W81" s="226"/>
      <c r="X81" s="226" t="s">
        <v>128</v>
      </c>
      <c r="Y81" s="226" t="s">
        <v>129</v>
      </c>
      <c r="Z81" s="212"/>
      <c r="AA81" s="212"/>
      <c r="AB81" s="212"/>
      <c r="AC81" s="212"/>
      <c r="AD81" s="212"/>
      <c r="AE81" s="212"/>
      <c r="AF81" s="212"/>
      <c r="AG81" s="212" t="s">
        <v>130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46">
        <v>28</v>
      </c>
      <c r="B82" s="247" t="s">
        <v>237</v>
      </c>
      <c r="C82" s="248" t="s">
        <v>238</v>
      </c>
      <c r="D82" s="249" t="s">
        <v>157</v>
      </c>
      <c r="E82" s="250">
        <v>65</v>
      </c>
      <c r="F82" s="251"/>
      <c r="G82" s="252">
        <f>ROUND(E82*F82,2)</f>
        <v>0</v>
      </c>
      <c r="H82" s="227"/>
      <c r="I82" s="226">
        <f>ROUND(E82*H82,2)</f>
        <v>0</v>
      </c>
      <c r="J82" s="227"/>
      <c r="K82" s="226">
        <f>ROUND(E82*J82,2)</f>
        <v>0</v>
      </c>
      <c r="L82" s="226">
        <v>21</v>
      </c>
      <c r="M82" s="226">
        <f>G82*(1+L82/100)</f>
        <v>0</v>
      </c>
      <c r="N82" s="225">
        <v>2.4000000000000001E-4</v>
      </c>
      <c r="O82" s="225">
        <f>ROUND(E82*N82,2)</f>
        <v>0.02</v>
      </c>
      <c r="P82" s="225">
        <v>0</v>
      </c>
      <c r="Q82" s="225">
        <f>ROUND(E82*P82,2)</f>
        <v>0</v>
      </c>
      <c r="R82" s="226"/>
      <c r="S82" s="226" t="s">
        <v>186</v>
      </c>
      <c r="T82" s="226" t="s">
        <v>239</v>
      </c>
      <c r="U82" s="226">
        <v>0</v>
      </c>
      <c r="V82" s="226">
        <f>ROUND(E82*U82,2)</f>
        <v>0</v>
      </c>
      <c r="W82" s="226"/>
      <c r="X82" s="226" t="s">
        <v>128</v>
      </c>
      <c r="Y82" s="226" t="s">
        <v>129</v>
      </c>
      <c r="Z82" s="212"/>
      <c r="AA82" s="212"/>
      <c r="AB82" s="212"/>
      <c r="AC82" s="212"/>
      <c r="AD82" s="212"/>
      <c r="AE82" s="212"/>
      <c r="AF82" s="212"/>
      <c r="AG82" s="212" t="s">
        <v>130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5.5" x14ac:dyDescent="0.2">
      <c r="A83" s="240" t="s">
        <v>122</v>
      </c>
      <c r="B83" s="241" t="s">
        <v>74</v>
      </c>
      <c r="C83" s="242" t="s">
        <v>75</v>
      </c>
      <c r="D83" s="243"/>
      <c r="E83" s="244"/>
      <c r="F83" s="245"/>
      <c r="G83" s="245">
        <f>SUMIF(AG84:AG95,"&lt;&gt;NOR",G84:G95)</f>
        <v>0</v>
      </c>
      <c r="H83" s="229"/>
      <c r="I83" s="229">
        <f>SUM(I84:I95)</f>
        <v>0</v>
      </c>
      <c r="J83" s="229"/>
      <c r="K83" s="229">
        <f>SUM(K84:K95)</f>
        <v>0</v>
      </c>
      <c r="L83" s="229"/>
      <c r="M83" s="229">
        <f>SUM(M84:M95)</f>
        <v>0</v>
      </c>
      <c r="N83" s="228"/>
      <c r="O83" s="228">
        <f>SUM(O84:O95)</f>
        <v>0.64000000000000012</v>
      </c>
      <c r="P83" s="228"/>
      <c r="Q83" s="228">
        <f>SUM(Q84:Q95)</f>
        <v>0.51</v>
      </c>
      <c r="R83" s="229"/>
      <c r="S83" s="229"/>
      <c r="T83" s="229"/>
      <c r="U83" s="229"/>
      <c r="V83" s="229">
        <f>SUM(V84:V95)</f>
        <v>29.87</v>
      </c>
      <c r="W83" s="229"/>
      <c r="X83" s="229"/>
      <c r="Y83" s="229"/>
      <c r="AG83" t="s">
        <v>123</v>
      </c>
    </row>
    <row r="84" spans="1:60" ht="22.5" outlineLevel="1" x14ac:dyDescent="0.2">
      <c r="A84" s="246">
        <v>29</v>
      </c>
      <c r="B84" s="247" t="s">
        <v>240</v>
      </c>
      <c r="C84" s="248" t="s">
        <v>241</v>
      </c>
      <c r="D84" s="249" t="s">
        <v>242</v>
      </c>
      <c r="E84" s="250">
        <v>1</v>
      </c>
      <c r="F84" s="251"/>
      <c r="G84" s="252">
        <f>ROUND(E84*F84,2)</f>
        <v>0</v>
      </c>
      <c r="H84" s="227"/>
      <c r="I84" s="226">
        <f>ROUND(E84*H84,2)</f>
        <v>0</v>
      </c>
      <c r="J84" s="227"/>
      <c r="K84" s="226">
        <f>ROUND(E84*J84,2)</f>
        <v>0</v>
      </c>
      <c r="L84" s="226">
        <v>21</v>
      </c>
      <c r="M84" s="226">
        <f>G84*(1+L84/100)</f>
        <v>0</v>
      </c>
      <c r="N84" s="225">
        <v>0.12322</v>
      </c>
      <c r="O84" s="225">
        <f>ROUND(E84*N84,2)</f>
        <v>0.12</v>
      </c>
      <c r="P84" s="225">
        <v>0</v>
      </c>
      <c r="Q84" s="225">
        <f>ROUND(E84*P84,2)</f>
        <v>0</v>
      </c>
      <c r="R84" s="226"/>
      <c r="S84" s="226" t="s">
        <v>186</v>
      </c>
      <c r="T84" s="226" t="s">
        <v>243</v>
      </c>
      <c r="U84" s="226">
        <v>1.8540000000000001</v>
      </c>
      <c r="V84" s="226">
        <f>ROUND(E84*U84,2)</f>
        <v>1.85</v>
      </c>
      <c r="W84" s="226"/>
      <c r="X84" s="226" t="s">
        <v>128</v>
      </c>
      <c r="Y84" s="226" t="s">
        <v>129</v>
      </c>
      <c r="Z84" s="212"/>
      <c r="AA84" s="212"/>
      <c r="AB84" s="212"/>
      <c r="AC84" s="212"/>
      <c r="AD84" s="212"/>
      <c r="AE84" s="212"/>
      <c r="AF84" s="212"/>
      <c r="AG84" s="212" t="s">
        <v>130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46"/>
      <c r="B85" s="247"/>
      <c r="C85" s="253" t="s">
        <v>244</v>
      </c>
      <c r="D85" s="254"/>
      <c r="E85" s="255">
        <v>1</v>
      </c>
      <c r="F85" s="252"/>
      <c r="G85" s="252"/>
      <c r="H85" s="226"/>
      <c r="I85" s="226"/>
      <c r="J85" s="226"/>
      <c r="K85" s="226"/>
      <c r="L85" s="226"/>
      <c r="M85" s="226"/>
      <c r="N85" s="225"/>
      <c r="O85" s="225"/>
      <c r="P85" s="225"/>
      <c r="Q85" s="225"/>
      <c r="R85" s="226"/>
      <c r="S85" s="226"/>
      <c r="T85" s="226"/>
      <c r="U85" s="226"/>
      <c r="V85" s="226"/>
      <c r="W85" s="226"/>
      <c r="X85" s="226"/>
      <c r="Y85" s="226"/>
      <c r="Z85" s="212"/>
      <c r="AA85" s="212"/>
      <c r="AB85" s="212"/>
      <c r="AC85" s="212"/>
      <c r="AD85" s="212"/>
      <c r="AE85" s="212"/>
      <c r="AF85" s="212"/>
      <c r="AG85" s="212" t="s">
        <v>132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46">
        <v>30</v>
      </c>
      <c r="B86" s="247" t="s">
        <v>245</v>
      </c>
      <c r="C86" s="248" t="s">
        <v>246</v>
      </c>
      <c r="D86" s="249" t="s">
        <v>242</v>
      </c>
      <c r="E86" s="250">
        <v>1</v>
      </c>
      <c r="F86" s="251"/>
      <c r="G86" s="252">
        <f>ROUND(E86*F86,2)</f>
        <v>0</v>
      </c>
      <c r="H86" s="227"/>
      <c r="I86" s="226">
        <f>ROUND(E86*H86,2)</f>
        <v>0</v>
      </c>
      <c r="J86" s="227"/>
      <c r="K86" s="226">
        <f>ROUND(E86*J86,2)</f>
        <v>0</v>
      </c>
      <c r="L86" s="226">
        <v>21</v>
      </c>
      <c r="M86" s="226">
        <f>G86*(1+L86/100)</f>
        <v>0</v>
      </c>
      <c r="N86" s="225">
        <v>0.44922000000000001</v>
      </c>
      <c r="O86" s="225">
        <f>ROUND(E86*N86,2)</f>
        <v>0.45</v>
      </c>
      <c r="P86" s="225">
        <v>0</v>
      </c>
      <c r="Q86" s="225">
        <f>ROUND(E86*P86,2)</f>
        <v>0</v>
      </c>
      <c r="R86" s="226"/>
      <c r="S86" s="226" t="s">
        <v>186</v>
      </c>
      <c r="T86" s="226" t="s">
        <v>127</v>
      </c>
      <c r="U86" s="226">
        <v>2.786</v>
      </c>
      <c r="V86" s="226">
        <f>ROUND(E86*U86,2)</f>
        <v>2.79</v>
      </c>
      <c r="W86" s="226"/>
      <c r="X86" s="226" t="s">
        <v>128</v>
      </c>
      <c r="Y86" s="226" t="s">
        <v>129</v>
      </c>
      <c r="Z86" s="212"/>
      <c r="AA86" s="212"/>
      <c r="AB86" s="212"/>
      <c r="AC86" s="212"/>
      <c r="AD86" s="212"/>
      <c r="AE86" s="212"/>
      <c r="AF86" s="212"/>
      <c r="AG86" s="212" t="s">
        <v>130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46"/>
      <c r="B87" s="247"/>
      <c r="C87" s="253" t="s">
        <v>247</v>
      </c>
      <c r="D87" s="254"/>
      <c r="E87" s="255">
        <v>1</v>
      </c>
      <c r="F87" s="252"/>
      <c r="G87" s="252"/>
      <c r="H87" s="226"/>
      <c r="I87" s="226"/>
      <c r="J87" s="226"/>
      <c r="K87" s="226"/>
      <c r="L87" s="226"/>
      <c r="M87" s="226"/>
      <c r="N87" s="225"/>
      <c r="O87" s="225"/>
      <c r="P87" s="225"/>
      <c r="Q87" s="225"/>
      <c r="R87" s="226"/>
      <c r="S87" s="226"/>
      <c r="T87" s="226"/>
      <c r="U87" s="226"/>
      <c r="V87" s="226"/>
      <c r="W87" s="226"/>
      <c r="X87" s="226"/>
      <c r="Y87" s="226"/>
      <c r="Z87" s="212"/>
      <c r="AA87" s="212"/>
      <c r="AB87" s="212"/>
      <c r="AC87" s="212"/>
      <c r="AD87" s="212"/>
      <c r="AE87" s="212"/>
      <c r="AF87" s="212"/>
      <c r="AG87" s="212" t="s">
        <v>132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46">
        <v>31</v>
      </c>
      <c r="B88" s="247" t="s">
        <v>248</v>
      </c>
      <c r="C88" s="248" t="s">
        <v>249</v>
      </c>
      <c r="D88" s="249" t="s">
        <v>150</v>
      </c>
      <c r="E88" s="250">
        <v>1</v>
      </c>
      <c r="F88" s="251"/>
      <c r="G88" s="252">
        <f>ROUND(E88*F88,2)</f>
        <v>0</v>
      </c>
      <c r="H88" s="227"/>
      <c r="I88" s="226">
        <f>ROUND(E88*H88,2)</f>
        <v>0</v>
      </c>
      <c r="J88" s="227"/>
      <c r="K88" s="226">
        <f>ROUND(E88*J88,2)</f>
        <v>0</v>
      </c>
      <c r="L88" s="226">
        <v>21</v>
      </c>
      <c r="M88" s="226">
        <f>G88*(1+L88/100)</f>
        <v>0</v>
      </c>
      <c r="N88" s="225">
        <v>1.54E-2</v>
      </c>
      <c r="O88" s="225">
        <f>ROUND(E88*N88,2)</f>
        <v>0.02</v>
      </c>
      <c r="P88" s="225">
        <v>0</v>
      </c>
      <c r="Q88" s="225">
        <f>ROUND(E88*P88,2)</f>
        <v>0</v>
      </c>
      <c r="R88" s="226"/>
      <c r="S88" s="226" t="s">
        <v>186</v>
      </c>
      <c r="T88" s="226" t="s">
        <v>127</v>
      </c>
      <c r="U88" s="226">
        <v>3.8159999999999998</v>
      </c>
      <c r="V88" s="226">
        <f>ROUND(E88*U88,2)</f>
        <v>3.82</v>
      </c>
      <c r="W88" s="226"/>
      <c r="X88" s="226" t="s">
        <v>128</v>
      </c>
      <c r="Y88" s="226" t="s">
        <v>129</v>
      </c>
      <c r="Z88" s="212"/>
      <c r="AA88" s="212"/>
      <c r="AB88" s="212"/>
      <c r="AC88" s="212"/>
      <c r="AD88" s="212"/>
      <c r="AE88" s="212"/>
      <c r="AF88" s="212"/>
      <c r="AG88" s="212" t="s">
        <v>130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46"/>
      <c r="B89" s="247"/>
      <c r="C89" s="253" t="s">
        <v>250</v>
      </c>
      <c r="D89" s="254"/>
      <c r="E89" s="255">
        <v>1</v>
      </c>
      <c r="F89" s="252"/>
      <c r="G89" s="252"/>
      <c r="H89" s="226"/>
      <c r="I89" s="226"/>
      <c r="J89" s="226"/>
      <c r="K89" s="226"/>
      <c r="L89" s="226"/>
      <c r="M89" s="226"/>
      <c r="N89" s="225"/>
      <c r="O89" s="225"/>
      <c r="P89" s="225"/>
      <c r="Q89" s="225"/>
      <c r="R89" s="226"/>
      <c r="S89" s="226"/>
      <c r="T89" s="226"/>
      <c r="U89" s="226"/>
      <c r="V89" s="226"/>
      <c r="W89" s="226"/>
      <c r="X89" s="226"/>
      <c r="Y89" s="226"/>
      <c r="Z89" s="212"/>
      <c r="AA89" s="212"/>
      <c r="AB89" s="212"/>
      <c r="AC89" s="212"/>
      <c r="AD89" s="212"/>
      <c r="AE89" s="212"/>
      <c r="AF89" s="212"/>
      <c r="AG89" s="212" t="s">
        <v>132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46">
        <v>32</v>
      </c>
      <c r="B90" s="247" t="s">
        <v>251</v>
      </c>
      <c r="C90" s="248" t="s">
        <v>252</v>
      </c>
      <c r="D90" s="249" t="s">
        <v>150</v>
      </c>
      <c r="E90" s="250">
        <v>1</v>
      </c>
      <c r="F90" s="251"/>
      <c r="G90" s="252">
        <f>ROUND(E90*F90,2)</f>
        <v>0</v>
      </c>
      <c r="H90" s="227"/>
      <c r="I90" s="226">
        <f>ROUND(E90*H90,2)</f>
        <v>0</v>
      </c>
      <c r="J90" s="227"/>
      <c r="K90" s="226">
        <f>ROUND(E90*J90,2)</f>
        <v>0</v>
      </c>
      <c r="L90" s="226">
        <v>21</v>
      </c>
      <c r="M90" s="226">
        <f>G90*(1+L90/100)</f>
        <v>0</v>
      </c>
      <c r="N90" s="225">
        <v>0</v>
      </c>
      <c r="O90" s="225">
        <f>ROUND(E90*N90,2)</f>
        <v>0</v>
      </c>
      <c r="P90" s="225">
        <v>0.51195999999999997</v>
      </c>
      <c r="Q90" s="225">
        <f>ROUND(E90*P90,2)</f>
        <v>0.51</v>
      </c>
      <c r="R90" s="226"/>
      <c r="S90" s="226" t="s">
        <v>186</v>
      </c>
      <c r="T90" s="226" t="s">
        <v>127</v>
      </c>
      <c r="U90" s="226">
        <v>2.4780000000000002</v>
      </c>
      <c r="V90" s="226">
        <f>ROUND(E90*U90,2)</f>
        <v>2.48</v>
      </c>
      <c r="W90" s="226"/>
      <c r="X90" s="226" t="s">
        <v>128</v>
      </c>
      <c r="Y90" s="226" t="s">
        <v>129</v>
      </c>
      <c r="Z90" s="212"/>
      <c r="AA90" s="212"/>
      <c r="AB90" s="212"/>
      <c r="AC90" s="212"/>
      <c r="AD90" s="212"/>
      <c r="AE90" s="212"/>
      <c r="AF90" s="212"/>
      <c r="AG90" s="212" t="s">
        <v>130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46"/>
      <c r="B91" s="247"/>
      <c r="C91" s="253" t="s">
        <v>253</v>
      </c>
      <c r="D91" s="254"/>
      <c r="E91" s="255">
        <v>1</v>
      </c>
      <c r="F91" s="252"/>
      <c r="G91" s="252"/>
      <c r="H91" s="226"/>
      <c r="I91" s="226"/>
      <c r="J91" s="226"/>
      <c r="K91" s="226"/>
      <c r="L91" s="226"/>
      <c r="M91" s="226"/>
      <c r="N91" s="225"/>
      <c r="O91" s="225"/>
      <c r="P91" s="225"/>
      <c r="Q91" s="225"/>
      <c r="R91" s="226"/>
      <c r="S91" s="226"/>
      <c r="T91" s="226"/>
      <c r="U91" s="226"/>
      <c r="V91" s="226"/>
      <c r="W91" s="226"/>
      <c r="X91" s="226"/>
      <c r="Y91" s="226"/>
      <c r="Z91" s="212"/>
      <c r="AA91" s="212"/>
      <c r="AB91" s="212"/>
      <c r="AC91" s="212"/>
      <c r="AD91" s="212"/>
      <c r="AE91" s="212"/>
      <c r="AF91" s="212"/>
      <c r="AG91" s="212" t="s">
        <v>132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46">
        <v>33</v>
      </c>
      <c r="B92" s="247" t="s">
        <v>254</v>
      </c>
      <c r="C92" s="248" t="s">
        <v>255</v>
      </c>
      <c r="D92" s="249" t="s">
        <v>150</v>
      </c>
      <c r="E92" s="250">
        <v>1</v>
      </c>
      <c r="F92" s="251"/>
      <c r="G92" s="252">
        <f>ROUND(E92*F92,2)</f>
        <v>0</v>
      </c>
      <c r="H92" s="227"/>
      <c r="I92" s="226">
        <f>ROUND(E92*H92,2)</f>
        <v>0</v>
      </c>
      <c r="J92" s="227"/>
      <c r="K92" s="226">
        <f>ROUND(E92*J92,2)</f>
        <v>0</v>
      </c>
      <c r="L92" s="226">
        <v>21</v>
      </c>
      <c r="M92" s="226">
        <f>G92*(1+L92/100)</f>
        <v>0</v>
      </c>
      <c r="N92" s="225">
        <v>6.1399999999999996E-3</v>
      </c>
      <c r="O92" s="225">
        <f>ROUND(E92*N92,2)</f>
        <v>0.01</v>
      </c>
      <c r="P92" s="225">
        <v>0</v>
      </c>
      <c r="Q92" s="225">
        <f>ROUND(E92*P92,2)</f>
        <v>0</v>
      </c>
      <c r="R92" s="226"/>
      <c r="S92" s="226" t="s">
        <v>186</v>
      </c>
      <c r="T92" s="226" t="s">
        <v>127</v>
      </c>
      <c r="U92" s="226">
        <v>3.54</v>
      </c>
      <c r="V92" s="226">
        <f>ROUND(E92*U92,2)</f>
        <v>3.54</v>
      </c>
      <c r="W92" s="226"/>
      <c r="X92" s="226" t="s">
        <v>128</v>
      </c>
      <c r="Y92" s="226" t="s">
        <v>129</v>
      </c>
      <c r="Z92" s="212"/>
      <c r="AA92" s="212"/>
      <c r="AB92" s="212"/>
      <c r="AC92" s="212"/>
      <c r="AD92" s="212"/>
      <c r="AE92" s="212"/>
      <c r="AF92" s="212"/>
      <c r="AG92" s="212" t="s">
        <v>130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46"/>
      <c r="B93" s="247"/>
      <c r="C93" s="253" t="s">
        <v>256</v>
      </c>
      <c r="D93" s="254"/>
      <c r="E93" s="255">
        <v>1</v>
      </c>
      <c r="F93" s="252"/>
      <c r="G93" s="252"/>
      <c r="H93" s="226"/>
      <c r="I93" s="226"/>
      <c r="J93" s="226"/>
      <c r="K93" s="226"/>
      <c r="L93" s="226"/>
      <c r="M93" s="226"/>
      <c r="N93" s="225"/>
      <c r="O93" s="225"/>
      <c r="P93" s="225"/>
      <c r="Q93" s="225"/>
      <c r="R93" s="226"/>
      <c r="S93" s="226"/>
      <c r="T93" s="226"/>
      <c r="U93" s="226"/>
      <c r="V93" s="226"/>
      <c r="W93" s="226"/>
      <c r="X93" s="226"/>
      <c r="Y93" s="226"/>
      <c r="Z93" s="212"/>
      <c r="AA93" s="212"/>
      <c r="AB93" s="212"/>
      <c r="AC93" s="212"/>
      <c r="AD93" s="212"/>
      <c r="AE93" s="212"/>
      <c r="AF93" s="212"/>
      <c r="AG93" s="212" t="s">
        <v>132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46">
        <v>34</v>
      </c>
      <c r="B94" s="247" t="s">
        <v>257</v>
      </c>
      <c r="C94" s="248" t="s">
        <v>258</v>
      </c>
      <c r="D94" s="249" t="s">
        <v>150</v>
      </c>
      <c r="E94" s="250">
        <v>1</v>
      </c>
      <c r="F94" s="251"/>
      <c r="G94" s="252">
        <f>ROUND(E94*F94,2)</f>
        <v>0</v>
      </c>
      <c r="H94" s="227"/>
      <c r="I94" s="226">
        <f>ROUND(E94*H94,2)</f>
        <v>0</v>
      </c>
      <c r="J94" s="227"/>
      <c r="K94" s="226">
        <f>ROUND(E94*J94,2)</f>
        <v>0</v>
      </c>
      <c r="L94" s="226">
        <v>21</v>
      </c>
      <c r="M94" s="226">
        <f>G94*(1+L94/100)</f>
        <v>0</v>
      </c>
      <c r="N94" s="225">
        <v>3.7839999999999999E-2</v>
      </c>
      <c r="O94" s="225">
        <f>ROUND(E94*N94,2)</f>
        <v>0.04</v>
      </c>
      <c r="P94" s="225">
        <v>0</v>
      </c>
      <c r="Q94" s="225">
        <f>ROUND(E94*P94,2)</f>
        <v>0</v>
      </c>
      <c r="R94" s="226"/>
      <c r="S94" s="226" t="s">
        <v>186</v>
      </c>
      <c r="T94" s="226" t="s">
        <v>243</v>
      </c>
      <c r="U94" s="226">
        <v>15.391999999999999</v>
      </c>
      <c r="V94" s="226">
        <f>ROUND(E94*U94,2)</f>
        <v>15.39</v>
      </c>
      <c r="W94" s="226"/>
      <c r="X94" s="226" t="s">
        <v>128</v>
      </c>
      <c r="Y94" s="226" t="s">
        <v>129</v>
      </c>
      <c r="Z94" s="212"/>
      <c r="AA94" s="212"/>
      <c r="AB94" s="212"/>
      <c r="AC94" s="212"/>
      <c r="AD94" s="212"/>
      <c r="AE94" s="212"/>
      <c r="AF94" s="212"/>
      <c r="AG94" s="212" t="s">
        <v>130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46"/>
      <c r="B95" s="247"/>
      <c r="C95" s="253" t="s">
        <v>247</v>
      </c>
      <c r="D95" s="254"/>
      <c r="E95" s="255">
        <v>1</v>
      </c>
      <c r="F95" s="252"/>
      <c r="G95" s="252"/>
      <c r="H95" s="226"/>
      <c r="I95" s="226"/>
      <c r="J95" s="226"/>
      <c r="K95" s="226"/>
      <c r="L95" s="226"/>
      <c r="M95" s="226"/>
      <c r="N95" s="225"/>
      <c r="O95" s="225"/>
      <c r="P95" s="225"/>
      <c r="Q95" s="225"/>
      <c r="R95" s="226"/>
      <c r="S95" s="226"/>
      <c r="T95" s="226"/>
      <c r="U95" s="226"/>
      <c r="V95" s="226"/>
      <c r="W95" s="226"/>
      <c r="X95" s="226"/>
      <c r="Y95" s="226"/>
      <c r="Z95" s="212"/>
      <c r="AA95" s="212"/>
      <c r="AB95" s="212"/>
      <c r="AC95" s="212"/>
      <c r="AD95" s="212"/>
      <c r="AE95" s="212"/>
      <c r="AF95" s="212"/>
      <c r="AG95" s="212" t="s">
        <v>132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2">
      <c r="A96" s="240" t="s">
        <v>122</v>
      </c>
      <c r="B96" s="241" t="s">
        <v>76</v>
      </c>
      <c r="C96" s="242" t="s">
        <v>77</v>
      </c>
      <c r="D96" s="243"/>
      <c r="E96" s="244"/>
      <c r="F96" s="245"/>
      <c r="G96" s="245">
        <f>SUMIF(AG97:AG116,"&lt;&gt;NOR",G97:G116)</f>
        <v>0</v>
      </c>
      <c r="H96" s="229"/>
      <c r="I96" s="229">
        <f>SUM(I97:I116)</f>
        <v>0</v>
      </c>
      <c r="J96" s="229"/>
      <c r="K96" s="229">
        <f>SUM(K97:K116)</f>
        <v>0</v>
      </c>
      <c r="L96" s="229"/>
      <c r="M96" s="229">
        <f>SUM(M97:M116)</f>
        <v>0</v>
      </c>
      <c r="N96" s="228"/>
      <c r="O96" s="228">
        <f>SUM(O97:O116)</f>
        <v>0</v>
      </c>
      <c r="P96" s="228"/>
      <c r="Q96" s="228">
        <f>SUM(Q97:Q116)</f>
        <v>2.98</v>
      </c>
      <c r="R96" s="229"/>
      <c r="S96" s="229"/>
      <c r="T96" s="229"/>
      <c r="U96" s="229"/>
      <c r="V96" s="229">
        <f>SUM(V97:V116)</f>
        <v>54.339999999999996</v>
      </c>
      <c r="W96" s="229"/>
      <c r="X96" s="229"/>
      <c r="Y96" s="229"/>
      <c r="AG96" t="s">
        <v>123</v>
      </c>
    </row>
    <row r="97" spans="1:60" outlineLevel="1" x14ac:dyDescent="0.2">
      <c r="A97" s="246">
        <v>35</v>
      </c>
      <c r="B97" s="247" t="s">
        <v>259</v>
      </c>
      <c r="C97" s="248" t="s">
        <v>260</v>
      </c>
      <c r="D97" s="249" t="s">
        <v>126</v>
      </c>
      <c r="E97" s="250">
        <v>2.4</v>
      </c>
      <c r="F97" s="251"/>
      <c r="G97" s="252">
        <f>ROUND(E97*F97,2)</f>
        <v>0</v>
      </c>
      <c r="H97" s="227"/>
      <c r="I97" s="226">
        <f>ROUND(E97*H97,2)</f>
        <v>0</v>
      </c>
      <c r="J97" s="227"/>
      <c r="K97" s="226">
        <f>ROUND(E97*J97,2)</f>
        <v>0</v>
      </c>
      <c r="L97" s="226">
        <v>21</v>
      </c>
      <c r="M97" s="226">
        <f>G97*(1+L97/100)</f>
        <v>0</v>
      </c>
      <c r="N97" s="225">
        <v>0</v>
      </c>
      <c r="O97" s="225">
        <f>ROUND(E97*N97,2)</f>
        <v>0</v>
      </c>
      <c r="P97" s="225">
        <v>1.256E-2</v>
      </c>
      <c r="Q97" s="225">
        <f>ROUND(E97*P97,2)</f>
        <v>0.03</v>
      </c>
      <c r="R97" s="226"/>
      <c r="S97" s="226" t="s">
        <v>127</v>
      </c>
      <c r="T97" s="226" t="s">
        <v>127</v>
      </c>
      <c r="U97" s="226">
        <v>2.7</v>
      </c>
      <c r="V97" s="226">
        <f>ROUND(E97*U97,2)</f>
        <v>6.48</v>
      </c>
      <c r="W97" s="226"/>
      <c r="X97" s="226" t="s">
        <v>128</v>
      </c>
      <c r="Y97" s="226" t="s">
        <v>129</v>
      </c>
      <c r="Z97" s="212"/>
      <c r="AA97" s="212"/>
      <c r="AB97" s="212"/>
      <c r="AC97" s="212"/>
      <c r="AD97" s="212"/>
      <c r="AE97" s="212"/>
      <c r="AF97" s="212"/>
      <c r="AG97" s="212" t="s">
        <v>130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46"/>
      <c r="B98" s="247"/>
      <c r="C98" s="253" t="s">
        <v>261</v>
      </c>
      <c r="D98" s="254"/>
      <c r="E98" s="255">
        <v>2.4</v>
      </c>
      <c r="F98" s="252"/>
      <c r="G98" s="252"/>
      <c r="H98" s="226"/>
      <c r="I98" s="226"/>
      <c r="J98" s="226"/>
      <c r="K98" s="226"/>
      <c r="L98" s="226"/>
      <c r="M98" s="226"/>
      <c r="N98" s="225"/>
      <c r="O98" s="225"/>
      <c r="P98" s="225"/>
      <c r="Q98" s="225"/>
      <c r="R98" s="226"/>
      <c r="S98" s="226"/>
      <c r="T98" s="226"/>
      <c r="U98" s="226"/>
      <c r="V98" s="226"/>
      <c r="W98" s="226"/>
      <c r="X98" s="226"/>
      <c r="Y98" s="226"/>
      <c r="Z98" s="212"/>
      <c r="AA98" s="212"/>
      <c r="AB98" s="212"/>
      <c r="AC98" s="212"/>
      <c r="AD98" s="212"/>
      <c r="AE98" s="212"/>
      <c r="AF98" s="212"/>
      <c r="AG98" s="212" t="s">
        <v>132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46">
        <v>36</v>
      </c>
      <c r="B99" s="247" t="s">
        <v>262</v>
      </c>
      <c r="C99" s="248" t="s">
        <v>263</v>
      </c>
      <c r="D99" s="249" t="s">
        <v>126</v>
      </c>
      <c r="E99" s="250">
        <v>2.4</v>
      </c>
      <c r="F99" s="251"/>
      <c r="G99" s="252">
        <f>ROUND(E99*F99,2)</f>
        <v>0</v>
      </c>
      <c r="H99" s="227"/>
      <c r="I99" s="226">
        <f>ROUND(E99*H99,2)</f>
        <v>0</v>
      </c>
      <c r="J99" s="227"/>
      <c r="K99" s="226">
        <f>ROUND(E99*J99,2)</f>
        <v>0</v>
      </c>
      <c r="L99" s="226">
        <v>21</v>
      </c>
      <c r="M99" s="226">
        <f>G99*(1+L99/100)</f>
        <v>0</v>
      </c>
      <c r="N99" s="225">
        <v>1.0000000000000001E-5</v>
      </c>
      <c r="O99" s="225">
        <f>ROUND(E99*N99,2)</f>
        <v>0</v>
      </c>
      <c r="P99" s="225">
        <v>0</v>
      </c>
      <c r="Q99" s="225">
        <f>ROUND(E99*P99,2)</f>
        <v>0</v>
      </c>
      <c r="R99" s="226"/>
      <c r="S99" s="226" t="s">
        <v>127</v>
      </c>
      <c r="T99" s="226" t="s">
        <v>127</v>
      </c>
      <c r="U99" s="226">
        <v>0.82899999999999996</v>
      </c>
      <c r="V99" s="226">
        <f>ROUND(E99*U99,2)</f>
        <v>1.99</v>
      </c>
      <c r="W99" s="226"/>
      <c r="X99" s="226" t="s">
        <v>128</v>
      </c>
      <c r="Y99" s="226" t="s">
        <v>129</v>
      </c>
      <c r="Z99" s="212"/>
      <c r="AA99" s="212"/>
      <c r="AB99" s="212"/>
      <c r="AC99" s="212"/>
      <c r="AD99" s="212"/>
      <c r="AE99" s="212"/>
      <c r="AF99" s="212"/>
      <c r="AG99" s="212" t="s">
        <v>130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46"/>
      <c r="B100" s="247"/>
      <c r="C100" s="253" t="s">
        <v>264</v>
      </c>
      <c r="D100" s="254"/>
      <c r="E100" s="255">
        <v>2.4</v>
      </c>
      <c r="F100" s="252"/>
      <c r="G100" s="252"/>
      <c r="H100" s="226"/>
      <c r="I100" s="226"/>
      <c r="J100" s="226"/>
      <c r="K100" s="226"/>
      <c r="L100" s="226"/>
      <c r="M100" s="226"/>
      <c r="N100" s="225"/>
      <c r="O100" s="225"/>
      <c r="P100" s="225"/>
      <c r="Q100" s="225"/>
      <c r="R100" s="226"/>
      <c r="S100" s="226"/>
      <c r="T100" s="226"/>
      <c r="U100" s="226"/>
      <c r="V100" s="226"/>
      <c r="W100" s="226"/>
      <c r="X100" s="226"/>
      <c r="Y100" s="226"/>
      <c r="Z100" s="212"/>
      <c r="AA100" s="212"/>
      <c r="AB100" s="212"/>
      <c r="AC100" s="212"/>
      <c r="AD100" s="212"/>
      <c r="AE100" s="212"/>
      <c r="AF100" s="212"/>
      <c r="AG100" s="212" t="s">
        <v>132</v>
      </c>
      <c r="AH100" s="212">
        <v>5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46">
        <v>37</v>
      </c>
      <c r="B101" s="247" t="s">
        <v>265</v>
      </c>
      <c r="C101" s="248" t="s">
        <v>266</v>
      </c>
      <c r="D101" s="249" t="s">
        <v>126</v>
      </c>
      <c r="E101" s="250">
        <v>2.4</v>
      </c>
      <c r="F101" s="251"/>
      <c r="G101" s="252">
        <f>ROUND(E101*F101,2)</f>
        <v>0</v>
      </c>
      <c r="H101" s="227"/>
      <c r="I101" s="226">
        <f>ROUND(E101*H101,2)</f>
        <v>0</v>
      </c>
      <c r="J101" s="227"/>
      <c r="K101" s="226">
        <f>ROUND(E101*J101,2)</f>
        <v>0</v>
      </c>
      <c r="L101" s="226">
        <v>21</v>
      </c>
      <c r="M101" s="226">
        <f>G101*(1+L101/100)</f>
        <v>0</v>
      </c>
      <c r="N101" s="225">
        <v>0</v>
      </c>
      <c r="O101" s="225">
        <f>ROUND(E101*N101,2)</f>
        <v>0</v>
      </c>
      <c r="P101" s="225">
        <v>0</v>
      </c>
      <c r="Q101" s="225">
        <f>ROUND(E101*P101,2)</f>
        <v>0</v>
      </c>
      <c r="R101" s="226"/>
      <c r="S101" s="226" t="s">
        <v>127</v>
      </c>
      <c r="T101" s="226" t="s">
        <v>127</v>
      </c>
      <c r="U101" s="226">
        <v>0.35</v>
      </c>
      <c r="V101" s="226">
        <f>ROUND(E101*U101,2)</f>
        <v>0.84</v>
      </c>
      <c r="W101" s="226"/>
      <c r="X101" s="226" t="s">
        <v>128</v>
      </c>
      <c r="Y101" s="226" t="s">
        <v>129</v>
      </c>
      <c r="Z101" s="212"/>
      <c r="AA101" s="212"/>
      <c r="AB101" s="212"/>
      <c r="AC101" s="212"/>
      <c r="AD101" s="212"/>
      <c r="AE101" s="212"/>
      <c r="AF101" s="212"/>
      <c r="AG101" s="212" t="s">
        <v>130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46"/>
      <c r="B102" s="247"/>
      <c r="C102" s="253" t="s">
        <v>264</v>
      </c>
      <c r="D102" s="254"/>
      <c r="E102" s="255">
        <v>2.4</v>
      </c>
      <c r="F102" s="252"/>
      <c r="G102" s="252"/>
      <c r="H102" s="226"/>
      <c r="I102" s="226"/>
      <c r="J102" s="226"/>
      <c r="K102" s="226"/>
      <c r="L102" s="226"/>
      <c r="M102" s="226"/>
      <c r="N102" s="225"/>
      <c r="O102" s="225"/>
      <c r="P102" s="225"/>
      <c r="Q102" s="225"/>
      <c r="R102" s="226"/>
      <c r="S102" s="226"/>
      <c r="T102" s="226"/>
      <c r="U102" s="226"/>
      <c r="V102" s="226"/>
      <c r="W102" s="226"/>
      <c r="X102" s="226"/>
      <c r="Y102" s="226"/>
      <c r="Z102" s="212"/>
      <c r="AA102" s="212"/>
      <c r="AB102" s="212"/>
      <c r="AC102" s="212"/>
      <c r="AD102" s="212"/>
      <c r="AE102" s="212"/>
      <c r="AF102" s="212"/>
      <c r="AG102" s="212" t="s">
        <v>132</v>
      </c>
      <c r="AH102" s="212">
        <v>5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46">
        <v>38</v>
      </c>
      <c r="B103" s="247" t="s">
        <v>267</v>
      </c>
      <c r="C103" s="248" t="s">
        <v>268</v>
      </c>
      <c r="D103" s="249" t="s">
        <v>150</v>
      </c>
      <c r="E103" s="250">
        <v>3</v>
      </c>
      <c r="F103" s="251"/>
      <c r="G103" s="252">
        <f>ROUND(E103*F103,2)</f>
        <v>0</v>
      </c>
      <c r="H103" s="227"/>
      <c r="I103" s="226">
        <f>ROUND(E103*H103,2)</f>
        <v>0</v>
      </c>
      <c r="J103" s="227"/>
      <c r="K103" s="226">
        <f>ROUND(E103*J103,2)</f>
        <v>0</v>
      </c>
      <c r="L103" s="226">
        <v>21</v>
      </c>
      <c r="M103" s="226">
        <f>G103*(1+L103/100)</f>
        <v>0</v>
      </c>
      <c r="N103" s="225">
        <v>1.33E-3</v>
      </c>
      <c r="O103" s="225">
        <f>ROUND(E103*N103,2)</f>
        <v>0</v>
      </c>
      <c r="P103" s="225">
        <v>0.247</v>
      </c>
      <c r="Q103" s="225">
        <f>ROUND(E103*P103,2)</f>
        <v>0.74</v>
      </c>
      <c r="R103" s="226"/>
      <c r="S103" s="226" t="s">
        <v>127</v>
      </c>
      <c r="T103" s="226" t="s">
        <v>127</v>
      </c>
      <c r="U103" s="226">
        <v>4.67</v>
      </c>
      <c r="V103" s="226">
        <f>ROUND(E103*U103,2)</f>
        <v>14.01</v>
      </c>
      <c r="W103" s="226"/>
      <c r="X103" s="226" t="s">
        <v>128</v>
      </c>
      <c r="Y103" s="226" t="s">
        <v>129</v>
      </c>
      <c r="Z103" s="212"/>
      <c r="AA103" s="212"/>
      <c r="AB103" s="212"/>
      <c r="AC103" s="212"/>
      <c r="AD103" s="212"/>
      <c r="AE103" s="212"/>
      <c r="AF103" s="212"/>
      <c r="AG103" s="212" t="s">
        <v>130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46"/>
      <c r="B104" s="247"/>
      <c r="C104" s="253" t="s">
        <v>269</v>
      </c>
      <c r="D104" s="254"/>
      <c r="E104" s="255">
        <v>3</v>
      </c>
      <c r="F104" s="252"/>
      <c r="G104" s="252"/>
      <c r="H104" s="226"/>
      <c r="I104" s="226"/>
      <c r="J104" s="226"/>
      <c r="K104" s="226"/>
      <c r="L104" s="226"/>
      <c r="M104" s="226"/>
      <c r="N104" s="225"/>
      <c r="O104" s="225"/>
      <c r="P104" s="225"/>
      <c r="Q104" s="225"/>
      <c r="R104" s="226"/>
      <c r="S104" s="226"/>
      <c r="T104" s="226"/>
      <c r="U104" s="226"/>
      <c r="V104" s="226"/>
      <c r="W104" s="226"/>
      <c r="X104" s="226"/>
      <c r="Y104" s="226"/>
      <c r="Z104" s="212"/>
      <c r="AA104" s="212"/>
      <c r="AB104" s="212"/>
      <c r="AC104" s="212"/>
      <c r="AD104" s="212"/>
      <c r="AE104" s="212"/>
      <c r="AF104" s="212"/>
      <c r="AG104" s="212" t="s">
        <v>132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46">
        <v>39</v>
      </c>
      <c r="B105" s="247" t="s">
        <v>270</v>
      </c>
      <c r="C105" s="248" t="s">
        <v>271</v>
      </c>
      <c r="D105" s="249" t="s">
        <v>150</v>
      </c>
      <c r="E105" s="250">
        <v>2</v>
      </c>
      <c r="F105" s="251"/>
      <c r="G105" s="252">
        <f>ROUND(E105*F105,2)</f>
        <v>0</v>
      </c>
      <c r="H105" s="227"/>
      <c r="I105" s="226">
        <f>ROUND(E105*H105,2)</f>
        <v>0</v>
      </c>
      <c r="J105" s="227"/>
      <c r="K105" s="226">
        <f>ROUND(E105*J105,2)</f>
        <v>0</v>
      </c>
      <c r="L105" s="226">
        <v>21</v>
      </c>
      <c r="M105" s="226">
        <f>G105*(1+L105/100)</f>
        <v>0</v>
      </c>
      <c r="N105" s="225">
        <v>0</v>
      </c>
      <c r="O105" s="225">
        <f>ROUND(E105*N105,2)</f>
        <v>0</v>
      </c>
      <c r="P105" s="225">
        <v>2.4E-2</v>
      </c>
      <c r="Q105" s="225">
        <f>ROUND(E105*P105,2)</f>
        <v>0.05</v>
      </c>
      <c r="R105" s="226"/>
      <c r="S105" s="226" t="s">
        <v>127</v>
      </c>
      <c r="T105" s="226" t="s">
        <v>127</v>
      </c>
      <c r="U105" s="226">
        <v>2.35</v>
      </c>
      <c r="V105" s="226">
        <f>ROUND(E105*U105,2)</f>
        <v>4.7</v>
      </c>
      <c r="W105" s="226"/>
      <c r="X105" s="226" t="s">
        <v>128</v>
      </c>
      <c r="Y105" s="226" t="s">
        <v>129</v>
      </c>
      <c r="Z105" s="212"/>
      <c r="AA105" s="212"/>
      <c r="AB105" s="212"/>
      <c r="AC105" s="212"/>
      <c r="AD105" s="212"/>
      <c r="AE105" s="212"/>
      <c r="AF105" s="212"/>
      <c r="AG105" s="212" t="s">
        <v>130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2" x14ac:dyDescent="0.2">
      <c r="A106" s="246"/>
      <c r="B106" s="247"/>
      <c r="C106" s="253" t="s">
        <v>272</v>
      </c>
      <c r="D106" s="254"/>
      <c r="E106" s="255">
        <v>2</v>
      </c>
      <c r="F106" s="252"/>
      <c r="G106" s="252"/>
      <c r="H106" s="226"/>
      <c r="I106" s="226"/>
      <c r="J106" s="226"/>
      <c r="K106" s="226"/>
      <c r="L106" s="226"/>
      <c r="M106" s="226"/>
      <c r="N106" s="225"/>
      <c r="O106" s="225"/>
      <c r="P106" s="225"/>
      <c r="Q106" s="225"/>
      <c r="R106" s="226"/>
      <c r="S106" s="226"/>
      <c r="T106" s="226"/>
      <c r="U106" s="226"/>
      <c r="V106" s="226"/>
      <c r="W106" s="226"/>
      <c r="X106" s="226"/>
      <c r="Y106" s="226"/>
      <c r="Z106" s="212"/>
      <c r="AA106" s="212"/>
      <c r="AB106" s="212"/>
      <c r="AC106" s="212"/>
      <c r="AD106" s="212"/>
      <c r="AE106" s="212"/>
      <c r="AF106" s="212"/>
      <c r="AG106" s="212" t="s">
        <v>132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46">
        <v>40</v>
      </c>
      <c r="B107" s="247" t="s">
        <v>273</v>
      </c>
      <c r="C107" s="248" t="s">
        <v>274</v>
      </c>
      <c r="D107" s="249" t="s">
        <v>126</v>
      </c>
      <c r="E107" s="250">
        <v>14.4</v>
      </c>
      <c r="F107" s="251"/>
      <c r="G107" s="252">
        <f>ROUND(E107*F107,2)</f>
        <v>0</v>
      </c>
      <c r="H107" s="227"/>
      <c r="I107" s="226">
        <f>ROUND(E107*H107,2)</f>
        <v>0</v>
      </c>
      <c r="J107" s="227"/>
      <c r="K107" s="226">
        <f>ROUND(E107*J107,2)</f>
        <v>0</v>
      </c>
      <c r="L107" s="226">
        <v>21</v>
      </c>
      <c r="M107" s="226">
        <f>G107*(1+L107/100)</f>
        <v>0</v>
      </c>
      <c r="N107" s="225">
        <v>0</v>
      </c>
      <c r="O107" s="225">
        <f>ROUND(E107*N107,2)</f>
        <v>0</v>
      </c>
      <c r="P107" s="225">
        <v>1.6199999999999999E-3</v>
      </c>
      <c r="Q107" s="225">
        <f>ROUND(E107*P107,2)</f>
        <v>0.02</v>
      </c>
      <c r="R107" s="226"/>
      <c r="S107" s="226" t="s">
        <v>127</v>
      </c>
      <c r="T107" s="226" t="s">
        <v>127</v>
      </c>
      <c r="U107" s="226">
        <v>0.14000000000000001</v>
      </c>
      <c r="V107" s="226">
        <f>ROUND(E107*U107,2)</f>
        <v>2.02</v>
      </c>
      <c r="W107" s="226"/>
      <c r="X107" s="226" t="s">
        <v>128</v>
      </c>
      <c r="Y107" s="226" t="s">
        <v>129</v>
      </c>
      <c r="Z107" s="212"/>
      <c r="AA107" s="212"/>
      <c r="AB107" s="212"/>
      <c r="AC107" s="212"/>
      <c r="AD107" s="212"/>
      <c r="AE107" s="212"/>
      <c r="AF107" s="212"/>
      <c r="AG107" s="212" t="s">
        <v>130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">
      <c r="A108" s="246"/>
      <c r="B108" s="247"/>
      <c r="C108" s="253" t="s">
        <v>275</v>
      </c>
      <c r="D108" s="254"/>
      <c r="E108" s="255">
        <v>14.4</v>
      </c>
      <c r="F108" s="252"/>
      <c r="G108" s="252"/>
      <c r="H108" s="226"/>
      <c r="I108" s="226"/>
      <c r="J108" s="226"/>
      <c r="K108" s="226"/>
      <c r="L108" s="226"/>
      <c r="M108" s="226"/>
      <c r="N108" s="225"/>
      <c r="O108" s="225"/>
      <c r="P108" s="225"/>
      <c r="Q108" s="225"/>
      <c r="R108" s="226"/>
      <c r="S108" s="226"/>
      <c r="T108" s="226"/>
      <c r="U108" s="226"/>
      <c r="V108" s="226"/>
      <c r="W108" s="226"/>
      <c r="X108" s="226"/>
      <c r="Y108" s="226"/>
      <c r="Z108" s="212"/>
      <c r="AA108" s="212"/>
      <c r="AB108" s="212"/>
      <c r="AC108" s="212"/>
      <c r="AD108" s="212"/>
      <c r="AE108" s="212"/>
      <c r="AF108" s="212"/>
      <c r="AG108" s="212" t="s">
        <v>132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46">
        <v>41</v>
      </c>
      <c r="B109" s="247" t="s">
        <v>276</v>
      </c>
      <c r="C109" s="248" t="s">
        <v>277</v>
      </c>
      <c r="D109" s="249" t="s">
        <v>150</v>
      </c>
      <c r="E109" s="250">
        <v>1</v>
      </c>
      <c r="F109" s="251"/>
      <c r="G109" s="252">
        <f>ROUND(E109*F109,2)</f>
        <v>0</v>
      </c>
      <c r="H109" s="227"/>
      <c r="I109" s="226">
        <f>ROUND(E109*H109,2)</f>
        <v>0</v>
      </c>
      <c r="J109" s="227"/>
      <c r="K109" s="226">
        <f>ROUND(E109*J109,2)</f>
        <v>0</v>
      </c>
      <c r="L109" s="226">
        <v>21</v>
      </c>
      <c r="M109" s="226">
        <f>G109*(1+L109/100)</f>
        <v>0</v>
      </c>
      <c r="N109" s="225">
        <v>0</v>
      </c>
      <c r="O109" s="225">
        <f>ROUND(E109*N109,2)</f>
        <v>0</v>
      </c>
      <c r="P109" s="225">
        <v>2</v>
      </c>
      <c r="Q109" s="225">
        <f>ROUND(E109*P109,2)</f>
        <v>2</v>
      </c>
      <c r="R109" s="226"/>
      <c r="S109" s="226" t="s">
        <v>186</v>
      </c>
      <c r="T109" s="226" t="s">
        <v>127</v>
      </c>
      <c r="U109" s="226">
        <v>1.5551999999999999</v>
      </c>
      <c r="V109" s="226">
        <f>ROUND(E109*U109,2)</f>
        <v>1.56</v>
      </c>
      <c r="W109" s="226"/>
      <c r="X109" s="226" t="s">
        <v>128</v>
      </c>
      <c r="Y109" s="226" t="s">
        <v>129</v>
      </c>
      <c r="Z109" s="212"/>
      <c r="AA109" s="212"/>
      <c r="AB109" s="212"/>
      <c r="AC109" s="212"/>
      <c r="AD109" s="212"/>
      <c r="AE109" s="212"/>
      <c r="AF109" s="212"/>
      <c r="AG109" s="212" t="s">
        <v>130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">
      <c r="A110" s="246"/>
      <c r="B110" s="247"/>
      <c r="C110" s="253" t="s">
        <v>278</v>
      </c>
      <c r="D110" s="254"/>
      <c r="E110" s="255">
        <v>1</v>
      </c>
      <c r="F110" s="252"/>
      <c r="G110" s="252"/>
      <c r="H110" s="226"/>
      <c r="I110" s="226"/>
      <c r="J110" s="226"/>
      <c r="K110" s="226"/>
      <c r="L110" s="226"/>
      <c r="M110" s="226"/>
      <c r="N110" s="225"/>
      <c r="O110" s="225"/>
      <c r="P110" s="225"/>
      <c r="Q110" s="225"/>
      <c r="R110" s="226"/>
      <c r="S110" s="226"/>
      <c r="T110" s="226"/>
      <c r="U110" s="226"/>
      <c r="V110" s="226"/>
      <c r="W110" s="226"/>
      <c r="X110" s="226"/>
      <c r="Y110" s="226"/>
      <c r="Z110" s="212"/>
      <c r="AA110" s="212"/>
      <c r="AB110" s="212"/>
      <c r="AC110" s="212"/>
      <c r="AD110" s="212"/>
      <c r="AE110" s="212"/>
      <c r="AF110" s="212"/>
      <c r="AG110" s="212" t="s">
        <v>132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46">
        <v>42</v>
      </c>
      <c r="B111" s="247" t="s">
        <v>279</v>
      </c>
      <c r="C111" s="248" t="s">
        <v>280</v>
      </c>
      <c r="D111" s="249" t="s">
        <v>141</v>
      </c>
      <c r="E111" s="250">
        <v>7.1999999999999995E-2</v>
      </c>
      <c r="F111" s="251"/>
      <c r="G111" s="252">
        <f>ROUND(E111*F111,2)</f>
        <v>0</v>
      </c>
      <c r="H111" s="227"/>
      <c r="I111" s="226">
        <f>ROUND(E111*H111,2)</f>
        <v>0</v>
      </c>
      <c r="J111" s="227"/>
      <c r="K111" s="226">
        <f>ROUND(E111*J111,2)</f>
        <v>0</v>
      </c>
      <c r="L111" s="226">
        <v>21</v>
      </c>
      <c r="M111" s="226">
        <f>G111*(1+L111/100)</f>
        <v>0</v>
      </c>
      <c r="N111" s="225">
        <v>1.2800000000000001E-3</v>
      </c>
      <c r="O111" s="225">
        <f>ROUND(E111*N111,2)</f>
        <v>0</v>
      </c>
      <c r="P111" s="225">
        <v>1.95</v>
      </c>
      <c r="Q111" s="225">
        <f>ROUND(E111*P111,2)</f>
        <v>0.14000000000000001</v>
      </c>
      <c r="R111" s="226"/>
      <c r="S111" s="226" t="s">
        <v>127</v>
      </c>
      <c r="T111" s="226" t="s">
        <v>127</v>
      </c>
      <c r="U111" s="226">
        <v>7.1317500000000003</v>
      </c>
      <c r="V111" s="226">
        <f>ROUND(E111*U111,2)</f>
        <v>0.51</v>
      </c>
      <c r="W111" s="226"/>
      <c r="X111" s="226" t="s">
        <v>145</v>
      </c>
      <c r="Y111" s="226" t="s">
        <v>129</v>
      </c>
      <c r="Z111" s="212"/>
      <c r="AA111" s="212"/>
      <c r="AB111" s="212"/>
      <c r="AC111" s="212"/>
      <c r="AD111" s="212"/>
      <c r="AE111" s="212"/>
      <c r="AF111" s="212"/>
      <c r="AG111" s="212" t="s">
        <v>146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46"/>
      <c r="B112" s="247"/>
      <c r="C112" s="253" t="s">
        <v>281</v>
      </c>
      <c r="D112" s="254"/>
      <c r="E112" s="255">
        <v>7.1999999999999995E-2</v>
      </c>
      <c r="F112" s="252"/>
      <c r="G112" s="252"/>
      <c r="H112" s="226"/>
      <c r="I112" s="226"/>
      <c r="J112" s="226"/>
      <c r="K112" s="226"/>
      <c r="L112" s="226"/>
      <c r="M112" s="226"/>
      <c r="N112" s="225"/>
      <c r="O112" s="225"/>
      <c r="P112" s="225"/>
      <c r="Q112" s="225"/>
      <c r="R112" s="226"/>
      <c r="S112" s="226"/>
      <c r="T112" s="226"/>
      <c r="U112" s="226"/>
      <c r="V112" s="226"/>
      <c r="W112" s="226"/>
      <c r="X112" s="226"/>
      <c r="Y112" s="226"/>
      <c r="Z112" s="212"/>
      <c r="AA112" s="212"/>
      <c r="AB112" s="212"/>
      <c r="AC112" s="212"/>
      <c r="AD112" s="212"/>
      <c r="AE112" s="212"/>
      <c r="AF112" s="212"/>
      <c r="AG112" s="212" t="s">
        <v>132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46">
        <v>43</v>
      </c>
      <c r="B113" s="247" t="s">
        <v>282</v>
      </c>
      <c r="C113" s="248" t="s">
        <v>283</v>
      </c>
      <c r="D113" s="249" t="s">
        <v>284</v>
      </c>
      <c r="E113" s="250">
        <v>11.54443</v>
      </c>
      <c r="F113" s="251"/>
      <c r="G113" s="252">
        <f>ROUND(E113*F113,2)</f>
        <v>0</v>
      </c>
      <c r="H113" s="227"/>
      <c r="I113" s="226">
        <f>ROUND(E113*H113,2)</f>
        <v>0</v>
      </c>
      <c r="J113" s="227"/>
      <c r="K113" s="226">
        <f>ROUND(E113*J113,2)</f>
        <v>0</v>
      </c>
      <c r="L113" s="226">
        <v>21</v>
      </c>
      <c r="M113" s="226">
        <f>G113*(1+L113/100)</f>
        <v>0</v>
      </c>
      <c r="N113" s="225">
        <v>0</v>
      </c>
      <c r="O113" s="225">
        <f>ROUND(E113*N113,2)</f>
        <v>0</v>
      </c>
      <c r="P113" s="225">
        <v>0</v>
      </c>
      <c r="Q113" s="225">
        <f>ROUND(E113*P113,2)</f>
        <v>0</v>
      </c>
      <c r="R113" s="226"/>
      <c r="S113" s="226" t="s">
        <v>127</v>
      </c>
      <c r="T113" s="226" t="s">
        <v>127</v>
      </c>
      <c r="U113" s="226">
        <v>1.8839999999999999</v>
      </c>
      <c r="V113" s="226">
        <f>ROUND(E113*U113,2)</f>
        <v>21.75</v>
      </c>
      <c r="W113" s="226"/>
      <c r="X113" s="226" t="s">
        <v>285</v>
      </c>
      <c r="Y113" s="226" t="s">
        <v>129</v>
      </c>
      <c r="Z113" s="212"/>
      <c r="AA113" s="212"/>
      <c r="AB113" s="212"/>
      <c r="AC113" s="212"/>
      <c r="AD113" s="212"/>
      <c r="AE113" s="212"/>
      <c r="AF113" s="212"/>
      <c r="AG113" s="212" t="s">
        <v>286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46">
        <v>44</v>
      </c>
      <c r="B114" s="247" t="s">
        <v>287</v>
      </c>
      <c r="C114" s="248" t="s">
        <v>288</v>
      </c>
      <c r="D114" s="249" t="s">
        <v>284</v>
      </c>
      <c r="E114" s="250">
        <v>11.54443</v>
      </c>
      <c r="F114" s="251"/>
      <c r="G114" s="252">
        <f>ROUND(E114*F114,2)</f>
        <v>0</v>
      </c>
      <c r="H114" s="227"/>
      <c r="I114" s="226">
        <f>ROUND(E114*H114,2)</f>
        <v>0</v>
      </c>
      <c r="J114" s="227"/>
      <c r="K114" s="226">
        <f>ROUND(E114*J114,2)</f>
        <v>0</v>
      </c>
      <c r="L114" s="226">
        <v>21</v>
      </c>
      <c r="M114" s="226">
        <f>G114*(1+L114/100)</f>
        <v>0</v>
      </c>
      <c r="N114" s="225">
        <v>0</v>
      </c>
      <c r="O114" s="225">
        <f>ROUND(E114*N114,2)</f>
        <v>0</v>
      </c>
      <c r="P114" s="225">
        <v>0</v>
      </c>
      <c r="Q114" s="225">
        <f>ROUND(E114*P114,2)</f>
        <v>0</v>
      </c>
      <c r="R114" s="226"/>
      <c r="S114" s="226" t="s">
        <v>127</v>
      </c>
      <c r="T114" s="226" t="s">
        <v>127</v>
      </c>
      <c r="U114" s="226">
        <v>4.2000000000000003E-2</v>
      </c>
      <c r="V114" s="226">
        <f>ROUND(E114*U114,2)</f>
        <v>0.48</v>
      </c>
      <c r="W114" s="226"/>
      <c r="X114" s="226" t="s">
        <v>285</v>
      </c>
      <c r="Y114" s="226" t="s">
        <v>129</v>
      </c>
      <c r="Z114" s="212"/>
      <c r="AA114" s="212"/>
      <c r="AB114" s="212"/>
      <c r="AC114" s="212"/>
      <c r="AD114" s="212"/>
      <c r="AE114" s="212"/>
      <c r="AF114" s="212"/>
      <c r="AG114" s="212" t="s">
        <v>286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46">
        <v>45</v>
      </c>
      <c r="B115" s="247" t="s">
        <v>289</v>
      </c>
      <c r="C115" s="248" t="s">
        <v>290</v>
      </c>
      <c r="D115" s="249" t="s">
        <v>284</v>
      </c>
      <c r="E115" s="250">
        <v>80.811019999999999</v>
      </c>
      <c r="F115" s="251"/>
      <c r="G115" s="252">
        <f>ROUND(E115*F115,2)</f>
        <v>0</v>
      </c>
      <c r="H115" s="227"/>
      <c r="I115" s="226">
        <f>ROUND(E115*H115,2)</f>
        <v>0</v>
      </c>
      <c r="J115" s="227"/>
      <c r="K115" s="226">
        <f>ROUND(E115*J115,2)</f>
        <v>0</v>
      </c>
      <c r="L115" s="226">
        <v>21</v>
      </c>
      <c r="M115" s="226">
        <f>G115*(1+L115/100)</f>
        <v>0</v>
      </c>
      <c r="N115" s="225">
        <v>0</v>
      </c>
      <c r="O115" s="225">
        <f>ROUND(E115*N115,2)</f>
        <v>0</v>
      </c>
      <c r="P115" s="225">
        <v>0</v>
      </c>
      <c r="Q115" s="225">
        <f>ROUND(E115*P115,2)</f>
        <v>0</v>
      </c>
      <c r="R115" s="226"/>
      <c r="S115" s="226" t="s">
        <v>127</v>
      </c>
      <c r="T115" s="226" t="s">
        <v>127</v>
      </c>
      <c r="U115" s="226">
        <v>0</v>
      </c>
      <c r="V115" s="226">
        <f>ROUND(E115*U115,2)</f>
        <v>0</v>
      </c>
      <c r="W115" s="226"/>
      <c r="X115" s="226" t="s">
        <v>285</v>
      </c>
      <c r="Y115" s="226" t="s">
        <v>129</v>
      </c>
      <c r="Z115" s="212"/>
      <c r="AA115" s="212"/>
      <c r="AB115" s="212"/>
      <c r="AC115" s="212"/>
      <c r="AD115" s="212"/>
      <c r="AE115" s="212"/>
      <c r="AF115" s="212"/>
      <c r="AG115" s="212" t="s">
        <v>286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46">
        <v>46</v>
      </c>
      <c r="B116" s="247" t="s">
        <v>291</v>
      </c>
      <c r="C116" s="248" t="s">
        <v>292</v>
      </c>
      <c r="D116" s="249" t="s">
        <v>284</v>
      </c>
      <c r="E116" s="250">
        <v>11.54443</v>
      </c>
      <c r="F116" s="251"/>
      <c r="G116" s="252">
        <f>ROUND(E116*F116,2)</f>
        <v>0</v>
      </c>
      <c r="H116" s="227"/>
      <c r="I116" s="226">
        <f>ROUND(E116*H116,2)</f>
        <v>0</v>
      </c>
      <c r="J116" s="227"/>
      <c r="K116" s="226">
        <f>ROUND(E116*J116,2)</f>
        <v>0</v>
      </c>
      <c r="L116" s="226">
        <v>21</v>
      </c>
      <c r="M116" s="226">
        <f>G116*(1+L116/100)</f>
        <v>0</v>
      </c>
      <c r="N116" s="225">
        <v>0</v>
      </c>
      <c r="O116" s="225">
        <f>ROUND(E116*N116,2)</f>
        <v>0</v>
      </c>
      <c r="P116" s="225">
        <v>0</v>
      </c>
      <c r="Q116" s="225">
        <f>ROUND(E116*P116,2)</f>
        <v>0</v>
      </c>
      <c r="R116" s="226"/>
      <c r="S116" s="226" t="s">
        <v>293</v>
      </c>
      <c r="T116" s="226" t="s">
        <v>293</v>
      </c>
      <c r="U116" s="226">
        <v>0</v>
      </c>
      <c r="V116" s="226">
        <f>ROUND(E116*U116,2)</f>
        <v>0</v>
      </c>
      <c r="W116" s="226"/>
      <c r="X116" s="226" t="s">
        <v>285</v>
      </c>
      <c r="Y116" s="226" t="s">
        <v>129</v>
      </c>
      <c r="Z116" s="212"/>
      <c r="AA116" s="212"/>
      <c r="AB116" s="212"/>
      <c r="AC116" s="212"/>
      <c r="AD116" s="212"/>
      <c r="AE116" s="212"/>
      <c r="AF116" s="212"/>
      <c r="AG116" s="212" t="s">
        <v>286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x14ac:dyDescent="0.2">
      <c r="A117" s="240" t="s">
        <v>122</v>
      </c>
      <c r="B117" s="241" t="s">
        <v>78</v>
      </c>
      <c r="C117" s="242" t="s">
        <v>79</v>
      </c>
      <c r="D117" s="243"/>
      <c r="E117" s="244"/>
      <c r="F117" s="245"/>
      <c r="G117" s="245">
        <f>SUMIF(AG118:AG118,"&lt;&gt;NOR",G118:G118)</f>
        <v>0</v>
      </c>
      <c r="H117" s="229"/>
      <c r="I117" s="229">
        <f>SUM(I118:I118)</f>
        <v>0</v>
      </c>
      <c r="J117" s="229"/>
      <c r="K117" s="229">
        <f>SUM(K118:K118)</f>
        <v>0</v>
      </c>
      <c r="L117" s="229"/>
      <c r="M117" s="229">
        <f>SUM(M118:M118)</f>
        <v>0</v>
      </c>
      <c r="N117" s="228"/>
      <c r="O117" s="228">
        <f>SUM(O118:O118)</f>
        <v>0</v>
      </c>
      <c r="P117" s="228"/>
      <c r="Q117" s="228">
        <f>SUM(Q118:Q118)</f>
        <v>0</v>
      </c>
      <c r="R117" s="229"/>
      <c r="S117" s="229"/>
      <c r="T117" s="229"/>
      <c r="U117" s="229"/>
      <c r="V117" s="229">
        <f>SUM(V118:V118)</f>
        <v>5.76</v>
      </c>
      <c r="W117" s="229"/>
      <c r="X117" s="229"/>
      <c r="Y117" s="229"/>
      <c r="AG117" t="s">
        <v>123</v>
      </c>
    </row>
    <row r="118" spans="1:60" outlineLevel="1" x14ac:dyDescent="0.2">
      <c r="A118" s="246">
        <v>47</v>
      </c>
      <c r="B118" s="247" t="s">
        <v>294</v>
      </c>
      <c r="C118" s="248" t="s">
        <v>295</v>
      </c>
      <c r="D118" s="249" t="s">
        <v>284</v>
      </c>
      <c r="E118" s="250">
        <v>6.1353200000000001</v>
      </c>
      <c r="F118" s="251"/>
      <c r="G118" s="252">
        <f>ROUND(E118*F118,2)</f>
        <v>0</v>
      </c>
      <c r="H118" s="227"/>
      <c r="I118" s="226">
        <f>ROUND(E118*H118,2)</f>
        <v>0</v>
      </c>
      <c r="J118" s="227"/>
      <c r="K118" s="226">
        <f>ROUND(E118*J118,2)</f>
        <v>0</v>
      </c>
      <c r="L118" s="226">
        <v>21</v>
      </c>
      <c r="M118" s="226">
        <f>G118*(1+L118/100)</f>
        <v>0</v>
      </c>
      <c r="N118" s="225">
        <v>0</v>
      </c>
      <c r="O118" s="225">
        <f>ROUND(E118*N118,2)</f>
        <v>0</v>
      </c>
      <c r="P118" s="225">
        <v>0</v>
      </c>
      <c r="Q118" s="225">
        <f>ROUND(E118*P118,2)</f>
        <v>0</v>
      </c>
      <c r="R118" s="226"/>
      <c r="S118" s="226" t="s">
        <v>127</v>
      </c>
      <c r="T118" s="226" t="s">
        <v>127</v>
      </c>
      <c r="U118" s="226">
        <v>0.9385</v>
      </c>
      <c r="V118" s="226">
        <f>ROUND(E118*U118,2)</f>
        <v>5.76</v>
      </c>
      <c r="W118" s="226"/>
      <c r="X118" s="226" t="s">
        <v>296</v>
      </c>
      <c r="Y118" s="226" t="s">
        <v>129</v>
      </c>
      <c r="Z118" s="212"/>
      <c r="AA118" s="212"/>
      <c r="AB118" s="212"/>
      <c r="AC118" s="212"/>
      <c r="AD118" s="212"/>
      <c r="AE118" s="212"/>
      <c r="AF118" s="212"/>
      <c r="AG118" s="212" t="s">
        <v>297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x14ac:dyDescent="0.2">
      <c r="A119" s="240" t="s">
        <v>122</v>
      </c>
      <c r="B119" s="241" t="s">
        <v>80</v>
      </c>
      <c r="C119" s="242" t="s">
        <v>81</v>
      </c>
      <c r="D119" s="243"/>
      <c r="E119" s="244"/>
      <c r="F119" s="245"/>
      <c r="G119" s="245">
        <f>SUMIF(AG120:AG120,"&lt;&gt;NOR",G120:G120)</f>
        <v>0</v>
      </c>
      <c r="H119" s="229"/>
      <c r="I119" s="229">
        <f>SUM(I120:I120)</f>
        <v>0</v>
      </c>
      <c r="J119" s="229"/>
      <c r="K119" s="229">
        <f>SUM(K120:K120)</f>
        <v>0</v>
      </c>
      <c r="L119" s="229"/>
      <c r="M119" s="229">
        <f>SUM(M120:M120)</f>
        <v>0</v>
      </c>
      <c r="N119" s="228"/>
      <c r="O119" s="228">
        <f>SUM(O120:O120)</f>
        <v>0</v>
      </c>
      <c r="P119" s="228"/>
      <c r="Q119" s="228">
        <f>SUM(Q120:Q120)</f>
        <v>0</v>
      </c>
      <c r="R119" s="229"/>
      <c r="S119" s="229"/>
      <c r="T119" s="229"/>
      <c r="U119" s="229"/>
      <c r="V119" s="229">
        <f>SUM(V120:V120)</f>
        <v>0.61</v>
      </c>
      <c r="W119" s="229"/>
      <c r="X119" s="229"/>
      <c r="Y119" s="229"/>
      <c r="AG119" t="s">
        <v>123</v>
      </c>
    </row>
    <row r="120" spans="1:60" outlineLevel="1" x14ac:dyDescent="0.2">
      <c r="A120" s="246">
        <v>48</v>
      </c>
      <c r="B120" s="247" t="s">
        <v>298</v>
      </c>
      <c r="C120" s="248" t="s">
        <v>299</v>
      </c>
      <c r="D120" s="249" t="s">
        <v>157</v>
      </c>
      <c r="E120" s="250">
        <v>40.5</v>
      </c>
      <c r="F120" s="251"/>
      <c r="G120" s="252">
        <f>ROUND(E120*F120,2)</f>
        <v>0</v>
      </c>
      <c r="H120" s="227"/>
      <c r="I120" s="226">
        <f>ROUND(E120*H120,2)</f>
        <v>0</v>
      </c>
      <c r="J120" s="227"/>
      <c r="K120" s="226">
        <f>ROUND(E120*J120,2)</f>
        <v>0</v>
      </c>
      <c r="L120" s="226">
        <v>21</v>
      </c>
      <c r="M120" s="226">
        <f>G120*(1+L120/100)</f>
        <v>0</v>
      </c>
      <c r="N120" s="225">
        <v>0</v>
      </c>
      <c r="O120" s="225">
        <f>ROUND(E120*N120,2)</f>
        <v>0</v>
      </c>
      <c r="P120" s="225">
        <v>0</v>
      </c>
      <c r="Q120" s="225">
        <f>ROUND(E120*P120,2)</f>
        <v>0</v>
      </c>
      <c r="R120" s="226"/>
      <c r="S120" s="226" t="s">
        <v>127</v>
      </c>
      <c r="T120" s="226" t="s">
        <v>127</v>
      </c>
      <c r="U120" s="226">
        <v>1.4999999999999999E-2</v>
      </c>
      <c r="V120" s="226">
        <f>ROUND(E120*U120,2)</f>
        <v>0.61</v>
      </c>
      <c r="W120" s="226"/>
      <c r="X120" s="226" t="s">
        <v>128</v>
      </c>
      <c r="Y120" s="226" t="s">
        <v>129</v>
      </c>
      <c r="Z120" s="212"/>
      <c r="AA120" s="212"/>
      <c r="AB120" s="212"/>
      <c r="AC120" s="212"/>
      <c r="AD120" s="212"/>
      <c r="AE120" s="212"/>
      <c r="AF120" s="212"/>
      <c r="AG120" s="212" t="s">
        <v>130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x14ac:dyDescent="0.2">
      <c r="A121" s="240" t="s">
        <v>122</v>
      </c>
      <c r="B121" s="241" t="s">
        <v>82</v>
      </c>
      <c r="C121" s="242" t="s">
        <v>83</v>
      </c>
      <c r="D121" s="243"/>
      <c r="E121" s="244"/>
      <c r="F121" s="245"/>
      <c r="G121" s="245">
        <f>SUMIF(AG122:AG138,"&lt;&gt;NOR",G122:G138)</f>
        <v>0</v>
      </c>
      <c r="H121" s="229"/>
      <c r="I121" s="229">
        <f>SUM(I122:I138)</f>
        <v>0</v>
      </c>
      <c r="J121" s="229"/>
      <c r="K121" s="229">
        <f>SUM(K122:K138)</f>
        <v>0</v>
      </c>
      <c r="L121" s="229"/>
      <c r="M121" s="229">
        <f>SUM(M122:M138)</f>
        <v>0</v>
      </c>
      <c r="N121" s="228"/>
      <c r="O121" s="228">
        <f>SUM(O122:O138)</f>
        <v>0.03</v>
      </c>
      <c r="P121" s="228"/>
      <c r="Q121" s="228">
        <f>SUM(Q122:Q138)</f>
        <v>0.04</v>
      </c>
      <c r="R121" s="229"/>
      <c r="S121" s="229"/>
      <c r="T121" s="229"/>
      <c r="U121" s="229"/>
      <c r="V121" s="229">
        <f>SUM(V122:V138)</f>
        <v>22.02</v>
      </c>
      <c r="W121" s="229"/>
      <c r="X121" s="229"/>
      <c r="Y121" s="229"/>
      <c r="AG121" t="s">
        <v>123</v>
      </c>
    </row>
    <row r="122" spans="1:60" outlineLevel="1" x14ac:dyDescent="0.2">
      <c r="A122" s="246">
        <v>49</v>
      </c>
      <c r="B122" s="247" t="s">
        <v>300</v>
      </c>
      <c r="C122" s="248" t="s">
        <v>301</v>
      </c>
      <c r="D122" s="249" t="s">
        <v>236</v>
      </c>
      <c r="E122" s="250">
        <v>1</v>
      </c>
      <c r="F122" s="251"/>
      <c r="G122" s="252">
        <f>ROUND(E122*F122,2)</f>
        <v>0</v>
      </c>
      <c r="H122" s="227"/>
      <c r="I122" s="226">
        <f>ROUND(E122*H122,2)</f>
        <v>0</v>
      </c>
      <c r="J122" s="227"/>
      <c r="K122" s="226">
        <f>ROUND(E122*J122,2)</f>
        <v>0</v>
      </c>
      <c r="L122" s="226">
        <v>21</v>
      </c>
      <c r="M122" s="226">
        <f>G122*(1+L122/100)</f>
        <v>0</v>
      </c>
      <c r="N122" s="225">
        <v>1.0000000000000001E-5</v>
      </c>
      <c r="O122" s="225">
        <f>ROUND(E122*N122,2)</f>
        <v>0</v>
      </c>
      <c r="P122" s="225">
        <v>5.0000000000000001E-3</v>
      </c>
      <c r="Q122" s="225">
        <f>ROUND(E122*P122,2)</f>
        <v>0.01</v>
      </c>
      <c r="R122" s="226"/>
      <c r="S122" s="226" t="s">
        <v>127</v>
      </c>
      <c r="T122" s="226" t="s">
        <v>127</v>
      </c>
      <c r="U122" s="226">
        <v>0.46400000000000002</v>
      </c>
      <c r="V122" s="226">
        <f>ROUND(E122*U122,2)</f>
        <v>0.46</v>
      </c>
      <c r="W122" s="226"/>
      <c r="X122" s="226" t="s">
        <v>128</v>
      </c>
      <c r="Y122" s="226" t="s">
        <v>129</v>
      </c>
      <c r="Z122" s="212"/>
      <c r="AA122" s="212"/>
      <c r="AB122" s="212"/>
      <c r="AC122" s="212"/>
      <c r="AD122" s="212"/>
      <c r="AE122" s="212"/>
      <c r="AF122" s="212"/>
      <c r="AG122" s="212" t="s">
        <v>130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46"/>
      <c r="B123" s="247"/>
      <c r="C123" s="253" t="s">
        <v>302</v>
      </c>
      <c r="D123" s="254"/>
      <c r="E123" s="255">
        <v>1</v>
      </c>
      <c r="F123" s="252"/>
      <c r="G123" s="252"/>
      <c r="H123" s="226"/>
      <c r="I123" s="226"/>
      <c r="J123" s="226"/>
      <c r="K123" s="226"/>
      <c r="L123" s="226"/>
      <c r="M123" s="226"/>
      <c r="N123" s="225"/>
      <c r="O123" s="225"/>
      <c r="P123" s="225"/>
      <c r="Q123" s="225"/>
      <c r="R123" s="226"/>
      <c r="S123" s="226"/>
      <c r="T123" s="226"/>
      <c r="U123" s="226"/>
      <c r="V123" s="226"/>
      <c r="W123" s="226"/>
      <c r="X123" s="226"/>
      <c r="Y123" s="226"/>
      <c r="Z123" s="212"/>
      <c r="AA123" s="212"/>
      <c r="AB123" s="212"/>
      <c r="AC123" s="212"/>
      <c r="AD123" s="212"/>
      <c r="AE123" s="212"/>
      <c r="AF123" s="212"/>
      <c r="AG123" s="212" t="s">
        <v>132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46">
        <v>50</v>
      </c>
      <c r="B124" s="247" t="s">
        <v>303</v>
      </c>
      <c r="C124" s="248" t="s">
        <v>304</v>
      </c>
      <c r="D124" s="249" t="s">
        <v>150</v>
      </c>
      <c r="E124" s="250">
        <v>1</v>
      </c>
      <c r="F124" s="251"/>
      <c r="G124" s="252">
        <f>ROUND(E124*F124,2)</f>
        <v>0</v>
      </c>
      <c r="H124" s="227"/>
      <c r="I124" s="226">
        <f>ROUND(E124*H124,2)</f>
        <v>0</v>
      </c>
      <c r="J124" s="227"/>
      <c r="K124" s="226">
        <f>ROUND(E124*J124,2)</f>
        <v>0</v>
      </c>
      <c r="L124" s="226">
        <v>21</v>
      </c>
      <c r="M124" s="226">
        <f>G124*(1+L124/100)</f>
        <v>0</v>
      </c>
      <c r="N124" s="225">
        <v>1.0000000000000001E-5</v>
      </c>
      <c r="O124" s="225">
        <f>ROUND(E124*N124,2)</f>
        <v>0</v>
      </c>
      <c r="P124" s="225">
        <v>3.5000000000000001E-3</v>
      </c>
      <c r="Q124" s="225">
        <f>ROUND(E124*P124,2)</f>
        <v>0</v>
      </c>
      <c r="R124" s="226"/>
      <c r="S124" s="226" t="s">
        <v>127</v>
      </c>
      <c r="T124" s="226" t="s">
        <v>127</v>
      </c>
      <c r="U124" s="226">
        <v>0.67500000000000004</v>
      </c>
      <c r="V124" s="226">
        <f>ROUND(E124*U124,2)</f>
        <v>0.68</v>
      </c>
      <c r="W124" s="226"/>
      <c r="X124" s="226" t="s">
        <v>128</v>
      </c>
      <c r="Y124" s="226" t="s">
        <v>129</v>
      </c>
      <c r="Z124" s="212"/>
      <c r="AA124" s="212"/>
      <c r="AB124" s="212"/>
      <c r="AC124" s="212"/>
      <c r="AD124" s="212"/>
      <c r="AE124" s="212"/>
      <c r="AF124" s="212"/>
      <c r="AG124" s="212" t="s">
        <v>130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2" x14ac:dyDescent="0.2">
      <c r="A125" s="246"/>
      <c r="B125" s="247"/>
      <c r="C125" s="253" t="s">
        <v>302</v>
      </c>
      <c r="D125" s="254"/>
      <c r="E125" s="255">
        <v>1</v>
      </c>
      <c r="F125" s="252"/>
      <c r="G125" s="252"/>
      <c r="H125" s="226"/>
      <c r="I125" s="226"/>
      <c r="J125" s="226"/>
      <c r="K125" s="226"/>
      <c r="L125" s="226"/>
      <c r="M125" s="226"/>
      <c r="N125" s="225"/>
      <c r="O125" s="225"/>
      <c r="P125" s="225"/>
      <c r="Q125" s="225"/>
      <c r="R125" s="226"/>
      <c r="S125" s="226"/>
      <c r="T125" s="226"/>
      <c r="U125" s="226"/>
      <c r="V125" s="226"/>
      <c r="W125" s="226"/>
      <c r="X125" s="226"/>
      <c r="Y125" s="226"/>
      <c r="Z125" s="212"/>
      <c r="AA125" s="212"/>
      <c r="AB125" s="212"/>
      <c r="AC125" s="212"/>
      <c r="AD125" s="212"/>
      <c r="AE125" s="212"/>
      <c r="AF125" s="212"/>
      <c r="AG125" s="212" t="s">
        <v>132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46">
        <v>51</v>
      </c>
      <c r="B126" s="247" t="s">
        <v>305</v>
      </c>
      <c r="C126" s="248" t="s">
        <v>306</v>
      </c>
      <c r="D126" s="249" t="s">
        <v>150</v>
      </c>
      <c r="E126" s="250">
        <v>2</v>
      </c>
      <c r="F126" s="251"/>
      <c r="G126" s="252">
        <f>ROUND(E126*F126,2)</f>
        <v>0</v>
      </c>
      <c r="H126" s="227"/>
      <c r="I126" s="226">
        <f>ROUND(E126*H126,2)</f>
        <v>0</v>
      </c>
      <c r="J126" s="227"/>
      <c r="K126" s="226">
        <f>ROUND(E126*J126,2)</f>
        <v>0</v>
      </c>
      <c r="L126" s="226">
        <v>21</v>
      </c>
      <c r="M126" s="226">
        <f>G126*(1+L126/100)</f>
        <v>0</v>
      </c>
      <c r="N126" s="225">
        <v>0</v>
      </c>
      <c r="O126" s="225">
        <f>ROUND(E126*N126,2)</f>
        <v>0</v>
      </c>
      <c r="P126" s="225">
        <v>2.5000000000000001E-3</v>
      </c>
      <c r="Q126" s="225">
        <f>ROUND(E126*P126,2)</f>
        <v>0.01</v>
      </c>
      <c r="R126" s="226"/>
      <c r="S126" s="226" t="s">
        <v>127</v>
      </c>
      <c r="T126" s="226" t="s">
        <v>127</v>
      </c>
      <c r="U126" s="226">
        <v>0.89700000000000002</v>
      </c>
      <c r="V126" s="226">
        <f>ROUND(E126*U126,2)</f>
        <v>1.79</v>
      </c>
      <c r="W126" s="226"/>
      <c r="X126" s="226" t="s">
        <v>128</v>
      </c>
      <c r="Y126" s="226" t="s">
        <v>129</v>
      </c>
      <c r="Z126" s="212"/>
      <c r="AA126" s="212"/>
      <c r="AB126" s="212"/>
      <c r="AC126" s="212"/>
      <c r="AD126" s="212"/>
      <c r="AE126" s="212"/>
      <c r="AF126" s="212"/>
      <c r="AG126" s="212" t="s">
        <v>130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46"/>
      <c r="B127" s="247"/>
      <c r="C127" s="253" t="s">
        <v>307</v>
      </c>
      <c r="D127" s="254"/>
      <c r="E127" s="255">
        <v>2</v>
      </c>
      <c r="F127" s="252"/>
      <c r="G127" s="252"/>
      <c r="H127" s="226"/>
      <c r="I127" s="226"/>
      <c r="J127" s="226"/>
      <c r="K127" s="226"/>
      <c r="L127" s="226"/>
      <c r="M127" s="226"/>
      <c r="N127" s="225"/>
      <c r="O127" s="225"/>
      <c r="P127" s="225"/>
      <c r="Q127" s="225"/>
      <c r="R127" s="226"/>
      <c r="S127" s="226"/>
      <c r="T127" s="226"/>
      <c r="U127" s="226"/>
      <c r="V127" s="226"/>
      <c r="W127" s="226"/>
      <c r="X127" s="226"/>
      <c r="Y127" s="226"/>
      <c r="Z127" s="212"/>
      <c r="AA127" s="212"/>
      <c r="AB127" s="212"/>
      <c r="AC127" s="212"/>
      <c r="AD127" s="212"/>
      <c r="AE127" s="212"/>
      <c r="AF127" s="212"/>
      <c r="AG127" s="212" t="s">
        <v>132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46">
        <v>52</v>
      </c>
      <c r="B128" s="247" t="s">
        <v>308</v>
      </c>
      <c r="C128" s="248" t="s">
        <v>309</v>
      </c>
      <c r="D128" s="249" t="s">
        <v>310</v>
      </c>
      <c r="E128" s="250">
        <v>27.5</v>
      </c>
      <c r="F128" s="251"/>
      <c r="G128" s="252">
        <f>ROUND(E128*F128,2)</f>
        <v>0</v>
      </c>
      <c r="H128" s="227"/>
      <c r="I128" s="226">
        <f>ROUND(E128*H128,2)</f>
        <v>0</v>
      </c>
      <c r="J128" s="227"/>
      <c r="K128" s="226">
        <f>ROUND(E128*J128,2)</f>
        <v>0</v>
      </c>
      <c r="L128" s="226">
        <v>21</v>
      </c>
      <c r="M128" s="226">
        <f>G128*(1+L128/100)</f>
        <v>0</v>
      </c>
      <c r="N128" s="225">
        <v>6.0000000000000002E-5</v>
      </c>
      <c r="O128" s="225">
        <f>ROUND(E128*N128,2)</f>
        <v>0</v>
      </c>
      <c r="P128" s="225">
        <v>0</v>
      </c>
      <c r="Q128" s="225">
        <f>ROUND(E128*P128,2)</f>
        <v>0</v>
      </c>
      <c r="R128" s="226"/>
      <c r="S128" s="226" t="s">
        <v>127</v>
      </c>
      <c r="T128" s="226" t="s">
        <v>127</v>
      </c>
      <c r="U128" s="226">
        <v>0.42599999999999999</v>
      </c>
      <c r="V128" s="226">
        <f>ROUND(E128*U128,2)</f>
        <v>11.72</v>
      </c>
      <c r="W128" s="226"/>
      <c r="X128" s="226" t="s">
        <v>128</v>
      </c>
      <c r="Y128" s="226" t="s">
        <v>129</v>
      </c>
      <c r="Z128" s="212"/>
      <c r="AA128" s="212"/>
      <c r="AB128" s="212"/>
      <c r="AC128" s="212"/>
      <c r="AD128" s="212"/>
      <c r="AE128" s="212"/>
      <c r="AF128" s="212"/>
      <c r="AG128" s="212" t="s">
        <v>130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46"/>
      <c r="B129" s="247"/>
      <c r="C129" s="253" t="s">
        <v>311</v>
      </c>
      <c r="D129" s="254"/>
      <c r="E129" s="255">
        <v>27.5</v>
      </c>
      <c r="F129" s="252"/>
      <c r="G129" s="252"/>
      <c r="H129" s="226"/>
      <c r="I129" s="226"/>
      <c r="J129" s="226"/>
      <c r="K129" s="226"/>
      <c r="L129" s="226"/>
      <c r="M129" s="226"/>
      <c r="N129" s="225"/>
      <c r="O129" s="225"/>
      <c r="P129" s="225"/>
      <c r="Q129" s="225"/>
      <c r="R129" s="226"/>
      <c r="S129" s="226"/>
      <c r="T129" s="226"/>
      <c r="U129" s="226"/>
      <c r="V129" s="226"/>
      <c r="W129" s="226"/>
      <c r="X129" s="226"/>
      <c r="Y129" s="226"/>
      <c r="Z129" s="212"/>
      <c r="AA129" s="212"/>
      <c r="AB129" s="212"/>
      <c r="AC129" s="212"/>
      <c r="AD129" s="212"/>
      <c r="AE129" s="212"/>
      <c r="AF129" s="212"/>
      <c r="AG129" s="212" t="s">
        <v>132</v>
      </c>
      <c r="AH129" s="212">
        <v>5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46">
        <v>53</v>
      </c>
      <c r="B130" s="247" t="s">
        <v>312</v>
      </c>
      <c r="C130" s="248" t="s">
        <v>313</v>
      </c>
      <c r="D130" s="249" t="s">
        <v>150</v>
      </c>
      <c r="E130" s="250">
        <v>2</v>
      </c>
      <c r="F130" s="251"/>
      <c r="G130" s="252">
        <f>ROUND(E130*F130,2)</f>
        <v>0</v>
      </c>
      <c r="H130" s="227"/>
      <c r="I130" s="226">
        <f>ROUND(E130*H130,2)</f>
        <v>0</v>
      </c>
      <c r="J130" s="227"/>
      <c r="K130" s="226">
        <f>ROUND(E130*J130,2)</f>
        <v>0</v>
      </c>
      <c r="L130" s="226">
        <v>21</v>
      </c>
      <c r="M130" s="226">
        <f>G130*(1+L130/100)</f>
        <v>0</v>
      </c>
      <c r="N130" s="225">
        <v>1.0000000000000001E-5</v>
      </c>
      <c r="O130" s="225">
        <f>ROUND(E130*N130,2)</f>
        <v>0</v>
      </c>
      <c r="P130" s="225">
        <v>3.5000000000000001E-3</v>
      </c>
      <c r="Q130" s="225">
        <f>ROUND(E130*P130,2)</f>
        <v>0.01</v>
      </c>
      <c r="R130" s="226"/>
      <c r="S130" s="226" t="s">
        <v>186</v>
      </c>
      <c r="T130" s="226" t="s">
        <v>127</v>
      </c>
      <c r="U130" s="226">
        <v>0.67500000000000004</v>
      </c>
      <c r="V130" s="226">
        <f>ROUND(E130*U130,2)</f>
        <v>1.35</v>
      </c>
      <c r="W130" s="226"/>
      <c r="X130" s="226" t="s">
        <v>128</v>
      </c>
      <c r="Y130" s="226" t="s">
        <v>129</v>
      </c>
      <c r="Z130" s="212"/>
      <c r="AA130" s="212"/>
      <c r="AB130" s="212"/>
      <c r="AC130" s="212"/>
      <c r="AD130" s="212"/>
      <c r="AE130" s="212"/>
      <c r="AF130" s="212"/>
      <c r="AG130" s="212" t="s">
        <v>130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2" x14ac:dyDescent="0.2">
      <c r="A131" s="246"/>
      <c r="B131" s="247"/>
      <c r="C131" s="253" t="s">
        <v>307</v>
      </c>
      <c r="D131" s="254"/>
      <c r="E131" s="255">
        <v>2</v>
      </c>
      <c r="F131" s="252"/>
      <c r="G131" s="252"/>
      <c r="H131" s="226"/>
      <c r="I131" s="226"/>
      <c r="J131" s="226"/>
      <c r="K131" s="226"/>
      <c r="L131" s="226"/>
      <c r="M131" s="226"/>
      <c r="N131" s="225"/>
      <c r="O131" s="225"/>
      <c r="P131" s="225"/>
      <c r="Q131" s="225"/>
      <c r="R131" s="226"/>
      <c r="S131" s="226"/>
      <c r="T131" s="226"/>
      <c r="U131" s="226"/>
      <c r="V131" s="226"/>
      <c r="W131" s="226"/>
      <c r="X131" s="226"/>
      <c r="Y131" s="226"/>
      <c r="Z131" s="212"/>
      <c r="AA131" s="212"/>
      <c r="AB131" s="212"/>
      <c r="AC131" s="212"/>
      <c r="AD131" s="212"/>
      <c r="AE131" s="212"/>
      <c r="AF131" s="212"/>
      <c r="AG131" s="212" t="s">
        <v>132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46">
        <v>54</v>
      </c>
      <c r="B132" s="247" t="s">
        <v>314</v>
      </c>
      <c r="C132" s="248" t="s">
        <v>315</v>
      </c>
      <c r="D132" s="249" t="s">
        <v>150</v>
      </c>
      <c r="E132" s="250">
        <v>2</v>
      </c>
      <c r="F132" s="251"/>
      <c r="G132" s="252">
        <f>ROUND(E132*F132,2)</f>
        <v>0</v>
      </c>
      <c r="H132" s="227"/>
      <c r="I132" s="226">
        <f>ROUND(E132*H132,2)</f>
        <v>0</v>
      </c>
      <c r="J132" s="227"/>
      <c r="K132" s="226">
        <f>ROUND(E132*J132,2)</f>
        <v>0</v>
      </c>
      <c r="L132" s="226">
        <v>21</v>
      </c>
      <c r="M132" s="226">
        <f>G132*(1+L132/100)</f>
        <v>0</v>
      </c>
      <c r="N132" s="225">
        <v>6.0000000000000002E-5</v>
      </c>
      <c r="O132" s="225">
        <f>ROUND(E132*N132,2)</f>
        <v>0</v>
      </c>
      <c r="P132" s="225">
        <v>5.0000000000000001E-4</v>
      </c>
      <c r="Q132" s="225">
        <f>ROUND(E132*P132,2)</f>
        <v>0</v>
      </c>
      <c r="R132" s="226"/>
      <c r="S132" s="226" t="s">
        <v>186</v>
      </c>
      <c r="T132" s="226" t="s">
        <v>127</v>
      </c>
      <c r="U132" s="226">
        <v>2.0699999999999998</v>
      </c>
      <c r="V132" s="226">
        <f>ROUND(E132*U132,2)</f>
        <v>4.1399999999999997</v>
      </c>
      <c r="W132" s="226"/>
      <c r="X132" s="226" t="s">
        <v>128</v>
      </c>
      <c r="Y132" s="226" t="s">
        <v>129</v>
      </c>
      <c r="Z132" s="212"/>
      <c r="AA132" s="212"/>
      <c r="AB132" s="212"/>
      <c r="AC132" s="212"/>
      <c r="AD132" s="212"/>
      <c r="AE132" s="212"/>
      <c r="AF132" s="212"/>
      <c r="AG132" s="212" t="s">
        <v>130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2">
      <c r="A133" s="246"/>
      <c r="B133" s="247"/>
      <c r="C133" s="253" t="s">
        <v>307</v>
      </c>
      <c r="D133" s="254"/>
      <c r="E133" s="255">
        <v>2</v>
      </c>
      <c r="F133" s="252"/>
      <c r="G133" s="252"/>
      <c r="H133" s="226"/>
      <c r="I133" s="226"/>
      <c r="J133" s="226"/>
      <c r="K133" s="226"/>
      <c r="L133" s="226"/>
      <c r="M133" s="226"/>
      <c r="N133" s="225"/>
      <c r="O133" s="225"/>
      <c r="P133" s="225"/>
      <c r="Q133" s="225"/>
      <c r="R133" s="226"/>
      <c r="S133" s="226"/>
      <c r="T133" s="226"/>
      <c r="U133" s="226"/>
      <c r="V133" s="226"/>
      <c r="W133" s="226"/>
      <c r="X133" s="226"/>
      <c r="Y133" s="226"/>
      <c r="Z133" s="212"/>
      <c r="AA133" s="212"/>
      <c r="AB133" s="212"/>
      <c r="AC133" s="212"/>
      <c r="AD133" s="212"/>
      <c r="AE133" s="212"/>
      <c r="AF133" s="212"/>
      <c r="AG133" s="212" t="s">
        <v>132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46">
        <v>55</v>
      </c>
      <c r="B134" s="247" t="s">
        <v>316</v>
      </c>
      <c r="C134" s="248" t="s">
        <v>317</v>
      </c>
      <c r="D134" s="249" t="s">
        <v>150</v>
      </c>
      <c r="E134" s="250">
        <v>2</v>
      </c>
      <c r="F134" s="251"/>
      <c r="G134" s="252">
        <f>ROUND(E134*F134,2)</f>
        <v>0</v>
      </c>
      <c r="H134" s="227"/>
      <c r="I134" s="226">
        <f>ROUND(E134*H134,2)</f>
        <v>0</v>
      </c>
      <c r="J134" s="227"/>
      <c r="K134" s="226">
        <f>ROUND(E134*J134,2)</f>
        <v>0</v>
      </c>
      <c r="L134" s="226">
        <v>21</v>
      </c>
      <c r="M134" s="226">
        <f>G134*(1+L134/100)</f>
        <v>0</v>
      </c>
      <c r="N134" s="225">
        <v>0</v>
      </c>
      <c r="O134" s="225">
        <f>ROUND(E134*N134,2)</f>
        <v>0</v>
      </c>
      <c r="P134" s="225">
        <v>2.5000000000000001E-3</v>
      </c>
      <c r="Q134" s="225">
        <f>ROUND(E134*P134,2)</f>
        <v>0.01</v>
      </c>
      <c r="R134" s="226"/>
      <c r="S134" s="226" t="s">
        <v>186</v>
      </c>
      <c r="T134" s="226" t="s">
        <v>127</v>
      </c>
      <c r="U134" s="226">
        <v>0.89700000000000002</v>
      </c>
      <c r="V134" s="226">
        <f>ROUND(E134*U134,2)</f>
        <v>1.79</v>
      </c>
      <c r="W134" s="226"/>
      <c r="X134" s="226" t="s">
        <v>128</v>
      </c>
      <c r="Y134" s="226" t="s">
        <v>129</v>
      </c>
      <c r="Z134" s="212"/>
      <c r="AA134" s="212"/>
      <c r="AB134" s="212"/>
      <c r="AC134" s="212"/>
      <c r="AD134" s="212"/>
      <c r="AE134" s="212"/>
      <c r="AF134" s="212"/>
      <c r="AG134" s="212" t="s">
        <v>130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">
      <c r="A135" s="246"/>
      <c r="B135" s="247"/>
      <c r="C135" s="253" t="s">
        <v>307</v>
      </c>
      <c r="D135" s="254"/>
      <c r="E135" s="255">
        <v>2</v>
      </c>
      <c r="F135" s="252"/>
      <c r="G135" s="252"/>
      <c r="H135" s="226"/>
      <c r="I135" s="226"/>
      <c r="J135" s="226"/>
      <c r="K135" s="226"/>
      <c r="L135" s="226"/>
      <c r="M135" s="226"/>
      <c r="N135" s="225"/>
      <c r="O135" s="225"/>
      <c r="P135" s="225"/>
      <c r="Q135" s="225"/>
      <c r="R135" s="226"/>
      <c r="S135" s="226"/>
      <c r="T135" s="226"/>
      <c r="U135" s="226"/>
      <c r="V135" s="226"/>
      <c r="W135" s="226"/>
      <c r="X135" s="226"/>
      <c r="Y135" s="226"/>
      <c r="Z135" s="212"/>
      <c r="AA135" s="212"/>
      <c r="AB135" s="212"/>
      <c r="AC135" s="212"/>
      <c r="AD135" s="212"/>
      <c r="AE135" s="212"/>
      <c r="AF135" s="212"/>
      <c r="AG135" s="212" t="s">
        <v>132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46">
        <v>56</v>
      </c>
      <c r="B136" s="247" t="s">
        <v>318</v>
      </c>
      <c r="C136" s="248" t="s">
        <v>319</v>
      </c>
      <c r="D136" s="249" t="s">
        <v>310</v>
      </c>
      <c r="E136" s="250">
        <v>27.5</v>
      </c>
      <c r="F136" s="251"/>
      <c r="G136" s="252">
        <f>ROUND(E136*F136,2)</f>
        <v>0</v>
      </c>
      <c r="H136" s="227"/>
      <c r="I136" s="226">
        <f>ROUND(E136*H136,2)</f>
        <v>0</v>
      </c>
      <c r="J136" s="227"/>
      <c r="K136" s="226">
        <f>ROUND(E136*J136,2)</f>
        <v>0</v>
      </c>
      <c r="L136" s="226">
        <v>21</v>
      </c>
      <c r="M136" s="226">
        <f>G136*(1+L136/100)</f>
        <v>0</v>
      </c>
      <c r="N136" s="225">
        <v>1E-3</v>
      </c>
      <c r="O136" s="225">
        <f>ROUND(E136*N136,2)</f>
        <v>0.03</v>
      </c>
      <c r="P136" s="225">
        <v>0</v>
      </c>
      <c r="Q136" s="225">
        <f>ROUND(E136*P136,2)</f>
        <v>0</v>
      </c>
      <c r="R136" s="226" t="s">
        <v>221</v>
      </c>
      <c r="S136" s="226" t="s">
        <v>127</v>
      </c>
      <c r="T136" s="226" t="s">
        <v>127</v>
      </c>
      <c r="U136" s="226">
        <v>0</v>
      </c>
      <c r="V136" s="226">
        <f>ROUND(E136*U136,2)</f>
        <v>0</v>
      </c>
      <c r="W136" s="226"/>
      <c r="X136" s="226" t="s">
        <v>222</v>
      </c>
      <c r="Y136" s="226" t="s">
        <v>129</v>
      </c>
      <c r="Z136" s="212"/>
      <c r="AA136" s="212"/>
      <c r="AB136" s="212"/>
      <c r="AC136" s="212"/>
      <c r="AD136" s="212"/>
      <c r="AE136" s="212"/>
      <c r="AF136" s="212"/>
      <c r="AG136" s="212" t="s">
        <v>223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">
      <c r="A137" s="246"/>
      <c r="B137" s="247"/>
      <c r="C137" s="253" t="s">
        <v>320</v>
      </c>
      <c r="D137" s="254"/>
      <c r="E137" s="255">
        <v>27.5</v>
      </c>
      <c r="F137" s="252"/>
      <c r="G137" s="252"/>
      <c r="H137" s="226"/>
      <c r="I137" s="226"/>
      <c r="J137" s="226"/>
      <c r="K137" s="226"/>
      <c r="L137" s="226"/>
      <c r="M137" s="226"/>
      <c r="N137" s="225"/>
      <c r="O137" s="225"/>
      <c r="P137" s="225"/>
      <c r="Q137" s="225"/>
      <c r="R137" s="226"/>
      <c r="S137" s="226"/>
      <c r="T137" s="226"/>
      <c r="U137" s="226"/>
      <c r="V137" s="226"/>
      <c r="W137" s="226"/>
      <c r="X137" s="226"/>
      <c r="Y137" s="226"/>
      <c r="Z137" s="212"/>
      <c r="AA137" s="212"/>
      <c r="AB137" s="212"/>
      <c r="AC137" s="212"/>
      <c r="AD137" s="212"/>
      <c r="AE137" s="212"/>
      <c r="AF137" s="212"/>
      <c r="AG137" s="212" t="s">
        <v>132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46">
        <v>57</v>
      </c>
      <c r="B138" s="247" t="s">
        <v>321</v>
      </c>
      <c r="C138" s="248" t="s">
        <v>322</v>
      </c>
      <c r="D138" s="249" t="s">
        <v>284</v>
      </c>
      <c r="E138" s="250">
        <v>2.9309999999999999E-2</v>
      </c>
      <c r="F138" s="251"/>
      <c r="G138" s="252">
        <f>ROUND(E138*F138,2)</f>
        <v>0</v>
      </c>
      <c r="H138" s="227"/>
      <c r="I138" s="226">
        <f>ROUND(E138*H138,2)</f>
        <v>0</v>
      </c>
      <c r="J138" s="227"/>
      <c r="K138" s="226">
        <f>ROUND(E138*J138,2)</f>
        <v>0</v>
      </c>
      <c r="L138" s="226">
        <v>21</v>
      </c>
      <c r="M138" s="226">
        <f>G138*(1+L138/100)</f>
        <v>0</v>
      </c>
      <c r="N138" s="225">
        <v>0</v>
      </c>
      <c r="O138" s="225">
        <f>ROUND(E138*N138,2)</f>
        <v>0</v>
      </c>
      <c r="P138" s="225">
        <v>0</v>
      </c>
      <c r="Q138" s="225">
        <f>ROUND(E138*P138,2)</f>
        <v>0</v>
      </c>
      <c r="R138" s="226"/>
      <c r="S138" s="226" t="s">
        <v>127</v>
      </c>
      <c r="T138" s="226" t="s">
        <v>127</v>
      </c>
      <c r="U138" s="226">
        <v>3.0059999999999998</v>
      </c>
      <c r="V138" s="226">
        <f>ROUND(E138*U138,2)</f>
        <v>0.09</v>
      </c>
      <c r="W138" s="226"/>
      <c r="X138" s="226" t="s">
        <v>296</v>
      </c>
      <c r="Y138" s="226" t="s">
        <v>129</v>
      </c>
      <c r="Z138" s="212"/>
      <c r="AA138" s="212"/>
      <c r="AB138" s="212"/>
      <c r="AC138" s="212"/>
      <c r="AD138" s="212"/>
      <c r="AE138" s="212"/>
      <c r="AF138" s="212"/>
      <c r="AG138" s="212" t="s">
        <v>297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x14ac:dyDescent="0.2">
      <c r="A139" s="240" t="s">
        <v>122</v>
      </c>
      <c r="B139" s="241" t="s">
        <v>84</v>
      </c>
      <c r="C139" s="242" t="s">
        <v>85</v>
      </c>
      <c r="D139" s="243"/>
      <c r="E139" s="244"/>
      <c r="F139" s="245"/>
      <c r="G139" s="245">
        <f>SUMIF(AG140:AG148,"&lt;&gt;NOR",G140:G148)</f>
        <v>0</v>
      </c>
      <c r="H139" s="229"/>
      <c r="I139" s="229">
        <f>SUM(I140:I148)</f>
        <v>0</v>
      </c>
      <c r="J139" s="229"/>
      <c r="K139" s="229">
        <f>SUM(K140:K148)</f>
        <v>0</v>
      </c>
      <c r="L139" s="229"/>
      <c r="M139" s="229">
        <f>SUM(M140:M148)</f>
        <v>0</v>
      </c>
      <c r="N139" s="228"/>
      <c r="O139" s="228">
        <f>SUM(O140:O148)</f>
        <v>0.16999999999999998</v>
      </c>
      <c r="P139" s="228"/>
      <c r="Q139" s="228">
        <f>SUM(Q140:Q148)</f>
        <v>0</v>
      </c>
      <c r="R139" s="229"/>
      <c r="S139" s="229"/>
      <c r="T139" s="229"/>
      <c r="U139" s="229"/>
      <c r="V139" s="229">
        <f>SUM(V140:V148)</f>
        <v>35.22</v>
      </c>
      <c r="W139" s="229"/>
      <c r="X139" s="229"/>
      <c r="Y139" s="229"/>
      <c r="AG139" t="s">
        <v>123</v>
      </c>
    </row>
    <row r="140" spans="1:60" outlineLevel="1" x14ac:dyDescent="0.2">
      <c r="A140" s="246">
        <v>58</v>
      </c>
      <c r="B140" s="247" t="s">
        <v>323</v>
      </c>
      <c r="C140" s="248" t="s">
        <v>324</v>
      </c>
      <c r="D140" s="249" t="s">
        <v>157</v>
      </c>
      <c r="E140" s="250">
        <v>53.169600000000003</v>
      </c>
      <c r="F140" s="251"/>
      <c r="G140" s="252">
        <f>ROUND(E140*F140,2)</f>
        <v>0</v>
      </c>
      <c r="H140" s="227"/>
      <c r="I140" s="226">
        <f>ROUND(E140*H140,2)</f>
        <v>0</v>
      </c>
      <c r="J140" s="227"/>
      <c r="K140" s="226">
        <f>ROUND(E140*J140,2)</f>
        <v>0</v>
      </c>
      <c r="L140" s="226">
        <v>21</v>
      </c>
      <c r="M140" s="226">
        <f>G140*(1+L140/100)</f>
        <v>0</v>
      </c>
      <c r="N140" s="225">
        <v>1.0000000000000001E-5</v>
      </c>
      <c r="O140" s="225">
        <f>ROUND(E140*N140,2)</f>
        <v>0</v>
      </c>
      <c r="P140" s="225">
        <v>0</v>
      </c>
      <c r="Q140" s="225">
        <f>ROUND(E140*P140,2)</f>
        <v>0</v>
      </c>
      <c r="R140" s="226"/>
      <c r="S140" s="226" t="s">
        <v>127</v>
      </c>
      <c r="T140" s="226" t="s">
        <v>127</v>
      </c>
      <c r="U140" s="226">
        <v>7.6999999999999999E-2</v>
      </c>
      <c r="V140" s="226">
        <f>ROUND(E140*U140,2)</f>
        <v>4.09</v>
      </c>
      <c r="W140" s="226"/>
      <c r="X140" s="226" t="s">
        <v>128</v>
      </c>
      <c r="Y140" s="226" t="s">
        <v>325</v>
      </c>
      <c r="Z140" s="212"/>
      <c r="AA140" s="212"/>
      <c r="AB140" s="212"/>
      <c r="AC140" s="212"/>
      <c r="AD140" s="212"/>
      <c r="AE140" s="212"/>
      <c r="AF140" s="212"/>
      <c r="AG140" s="212" t="s">
        <v>130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2">
      <c r="A141" s="246"/>
      <c r="B141" s="247"/>
      <c r="C141" s="253" t="s">
        <v>326</v>
      </c>
      <c r="D141" s="254"/>
      <c r="E141" s="255">
        <v>48.335999999999999</v>
      </c>
      <c r="F141" s="252"/>
      <c r="G141" s="252"/>
      <c r="H141" s="226"/>
      <c r="I141" s="226"/>
      <c r="J141" s="226"/>
      <c r="K141" s="226"/>
      <c r="L141" s="226"/>
      <c r="M141" s="226"/>
      <c r="N141" s="225"/>
      <c r="O141" s="225"/>
      <c r="P141" s="225"/>
      <c r="Q141" s="225"/>
      <c r="R141" s="226"/>
      <c r="S141" s="226"/>
      <c r="T141" s="226"/>
      <c r="U141" s="226"/>
      <c r="V141" s="226"/>
      <c r="W141" s="226"/>
      <c r="X141" s="226"/>
      <c r="Y141" s="226"/>
      <c r="Z141" s="212"/>
      <c r="AA141" s="212"/>
      <c r="AB141" s="212"/>
      <c r="AC141" s="212"/>
      <c r="AD141" s="212"/>
      <c r="AE141" s="212"/>
      <c r="AF141" s="212"/>
      <c r="AG141" s="212" t="s">
        <v>132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46"/>
      <c r="B142" s="247"/>
      <c r="C142" s="256" t="s">
        <v>327</v>
      </c>
      <c r="D142" s="257"/>
      <c r="E142" s="258">
        <v>4.8335999999999997</v>
      </c>
      <c r="F142" s="252"/>
      <c r="G142" s="252"/>
      <c r="H142" s="226"/>
      <c r="I142" s="226"/>
      <c r="J142" s="226"/>
      <c r="K142" s="226"/>
      <c r="L142" s="226"/>
      <c r="M142" s="226"/>
      <c r="N142" s="225"/>
      <c r="O142" s="225"/>
      <c r="P142" s="225"/>
      <c r="Q142" s="225"/>
      <c r="R142" s="226"/>
      <c r="S142" s="226"/>
      <c r="T142" s="226"/>
      <c r="U142" s="226"/>
      <c r="V142" s="226"/>
      <c r="W142" s="226"/>
      <c r="X142" s="226"/>
      <c r="Y142" s="226"/>
      <c r="Z142" s="212"/>
      <c r="AA142" s="212"/>
      <c r="AB142" s="212"/>
      <c r="AC142" s="212"/>
      <c r="AD142" s="212"/>
      <c r="AE142" s="212"/>
      <c r="AF142" s="212"/>
      <c r="AG142" s="212" t="s">
        <v>132</v>
      </c>
      <c r="AH142" s="212">
        <v>4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46">
        <v>59</v>
      </c>
      <c r="B143" s="247" t="s">
        <v>328</v>
      </c>
      <c r="C143" s="248" t="s">
        <v>329</v>
      </c>
      <c r="D143" s="249" t="s">
        <v>157</v>
      </c>
      <c r="E143" s="250">
        <v>53.169600000000003</v>
      </c>
      <c r="F143" s="251"/>
      <c r="G143" s="252">
        <f>ROUND(E143*F143,2)</f>
        <v>0</v>
      </c>
      <c r="H143" s="227"/>
      <c r="I143" s="226">
        <f>ROUND(E143*H143,2)</f>
        <v>0</v>
      </c>
      <c r="J143" s="227"/>
      <c r="K143" s="226">
        <f>ROUND(E143*J143,2)</f>
        <v>0</v>
      </c>
      <c r="L143" s="226">
        <v>21</v>
      </c>
      <c r="M143" s="226">
        <f>G143*(1+L143/100)</f>
        <v>0</v>
      </c>
      <c r="N143" s="225">
        <v>2.7899999999999999E-3</v>
      </c>
      <c r="O143" s="225">
        <f>ROUND(E143*N143,2)</f>
        <v>0.15</v>
      </c>
      <c r="P143" s="225">
        <v>0</v>
      </c>
      <c r="Q143" s="225">
        <f>ROUND(E143*P143,2)</f>
        <v>0</v>
      </c>
      <c r="R143" s="226"/>
      <c r="S143" s="226" t="s">
        <v>127</v>
      </c>
      <c r="T143" s="226" t="s">
        <v>127</v>
      </c>
      <c r="U143" s="226">
        <v>0.23449999999999999</v>
      </c>
      <c r="V143" s="226">
        <f>ROUND(E143*U143,2)</f>
        <v>12.47</v>
      </c>
      <c r="W143" s="226"/>
      <c r="X143" s="226" t="s">
        <v>128</v>
      </c>
      <c r="Y143" s="226" t="s">
        <v>129</v>
      </c>
      <c r="Z143" s="212"/>
      <c r="AA143" s="212"/>
      <c r="AB143" s="212"/>
      <c r="AC143" s="212"/>
      <c r="AD143" s="212"/>
      <c r="AE143" s="212"/>
      <c r="AF143" s="212"/>
      <c r="AG143" s="212" t="s">
        <v>130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2" x14ac:dyDescent="0.2">
      <c r="A144" s="246"/>
      <c r="B144" s="247"/>
      <c r="C144" s="253" t="s">
        <v>330</v>
      </c>
      <c r="D144" s="254"/>
      <c r="E144" s="255">
        <v>53.169600000000003</v>
      </c>
      <c r="F144" s="252"/>
      <c r="G144" s="252"/>
      <c r="H144" s="226"/>
      <c r="I144" s="226"/>
      <c r="J144" s="226"/>
      <c r="K144" s="226"/>
      <c r="L144" s="226"/>
      <c r="M144" s="226"/>
      <c r="N144" s="225"/>
      <c r="O144" s="225"/>
      <c r="P144" s="225"/>
      <c r="Q144" s="225"/>
      <c r="R144" s="226"/>
      <c r="S144" s="226"/>
      <c r="T144" s="226"/>
      <c r="U144" s="226"/>
      <c r="V144" s="226"/>
      <c r="W144" s="226"/>
      <c r="X144" s="226"/>
      <c r="Y144" s="226"/>
      <c r="Z144" s="212"/>
      <c r="AA144" s="212"/>
      <c r="AB144" s="212"/>
      <c r="AC144" s="212"/>
      <c r="AD144" s="212"/>
      <c r="AE144" s="212"/>
      <c r="AF144" s="212"/>
      <c r="AG144" s="212" t="s">
        <v>132</v>
      </c>
      <c r="AH144" s="212">
        <v>5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2.5" outlineLevel="1" x14ac:dyDescent="0.2">
      <c r="A145" s="246">
        <v>60</v>
      </c>
      <c r="B145" s="247" t="s">
        <v>331</v>
      </c>
      <c r="C145" s="248" t="s">
        <v>332</v>
      </c>
      <c r="D145" s="249" t="s">
        <v>157</v>
      </c>
      <c r="E145" s="250">
        <v>53.169600000000003</v>
      </c>
      <c r="F145" s="251"/>
      <c r="G145" s="252">
        <f>ROUND(E145*F145,2)</f>
        <v>0</v>
      </c>
      <c r="H145" s="227"/>
      <c r="I145" s="226">
        <f>ROUND(E145*H145,2)</f>
        <v>0</v>
      </c>
      <c r="J145" s="227"/>
      <c r="K145" s="226">
        <f>ROUND(E145*J145,2)</f>
        <v>0</v>
      </c>
      <c r="L145" s="226">
        <v>21</v>
      </c>
      <c r="M145" s="226">
        <f>G145*(1+L145/100)</f>
        <v>0</v>
      </c>
      <c r="N145" s="225">
        <v>4.4000000000000002E-4</v>
      </c>
      <c r="O145" s="225">
        <f>ROUND(E145*N145,2)</f>
        <v>0.02</v>
      </c>
      <c r="P145" s="225">
        <v>0</v>
      </c>
      <c r="Q145" s="225">
        <f>ROUND(E145*P145,2)</f>
        <v>0</v>
      </c>
      <c r="R145" s="226"/>
      <c r="S145" s="226" t="s">
        <v>127</v>
      </c>
      <c r="T145" s="226" t="s">
        <v>127</v>
      </c>
      <c r="U145" s="226">
        <v>0.30599999999999999</v>
      </c>
      <c r="V145" s="226">
        <f>ROUND(E145*U145,2)</f>
        <v>16.27</v>
      </c>
      <c r="W145" s="226"/>
      <c r="X145" s="226" t="s">
        <v>128</v>
      </c>
      <c r="Y145" s="226" t="s">
        <v>129</v>
      </c>
      <c r="Z145" s="212"/>
      <c r="AA145" s="212"/>
      <c r="AB145" s="212"/>
      <c r="AC145" s="212"/>
      <c r="AD145" s="212"/>
      <c r="AE145" s="212"/>
      <c r="AF145" s="212"/>
      <c r="AG145" s="212" t="s">
        <v>130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46"/>
      <c r="B146" s="247"/>
      <c r="C146" s="253" t="s">
        <v>330</v>
      </c>
      <c r="D146" s="254"/>
      <c r="E146" s="255">
        <v>53.169600000000003</v>
      </c>
      <c r="F146" s="252"/>
      <c r="G146" s="252"/>
      <c r="H146" s="226"/>
      <c r="I146" s="226"/>
      <c r="J146" s="226"/>
      <c r="K146" s="226"/>
      <c r="L146" s="226"/>
      <c r="M146" s="226"/>
      <c r="N146" s="225"/>
      <c r="O146" s="225"/>
      <c r="P146" s="225"/>
      <c r="Q146" s="225"/>
      <c r="R146" s="226"/>
      <c r="S146" s="226"/>
      <c r="T146" s="226"/>
      <c r="U146" s="226"/>
      <c r="V146" s="226"/>
      <c r="W146" s="226"/>
      <c r="X146" s="226"/>
      <c r="Y146" s="226"/>
      <c r="Z146" s="212"/>
      <c r="AA146" s="212"/>
      <c r="AB146" s="212"/>
      <c r="AC146" s="212"/>
      <c r="AD146" s="212"/>
      <c r="AE146" s="212"/>
      <c r="AF146" s="212"/>
      <c r="AG146" s="212" t="s">
        <v>132</v>
      </c>
      <c r="AH146" s="212">
        <v>5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46">
        <v>61</v>
      </c>
      <c r="B147" s="247" t="s">
        <v>333</v>
      </c>
      <c r="C147" s="248" t="s">
        <v>334</v>
      </c>
      <c r="D147" s="249" t="s">
        <v>157</v>
      </c>
      <c r="E147" s="250">
        <v>53.169600000000003</v>
      </c>
      <c r="F147" s="251"/>
      <c r="G147" s="252">
        <f>ROUND(E147*F147,2)</f>
        <v>0</v>
      </c>
      <c r="H147" s="227"/>
      <c r="I147" s="226">
        <f>ROUND(E147*H147,2)</f>
        <v>0</v>
      </c>
      <c r="J147" s="227"/>
      <c r="K147" s="226">
        <f>ROUND(E147*J147,2)</f>
        <v>0</v>
      </c>
      <c r="L147" s="226">
        <v>21</v>
      </c>
      <c r="M147" s="226">
        <f>G147*(1+L147/100)</f>
        <v>0</v>
      </c>
      <c r="N147" s="225">
        <v>1.0000000000000001E-5</v>
      </c>
      <c r="O147" s="225">
        <f>ROUND(E147*N147,2)</f>
        <v>0</v>
      </c>
      <c r="P147" s="225">
        <v>0</v>
      </c>
      <c r="Q147" s="225">
        <f>ROUND(E147*P147,2)</f>
        <v>0</v>
      </c>
      <c r="R147" s="226"/>
      <c r="S147" s="226" t="s">
        <v>186</v>
      </c>
      <c r="T147" s="226" t="s">
        <v>187</v>
      </c>
      <c r="U147" s="226">
        <v>4.4999999999999998E-2</v>
      </c>
      <c r="V147" s="226">
        <f>ROUND(E147*U147,2)</f>
        <v>2.39</v>
      </c>
      <c r="W147" s="226"/>
      <c r="X147" s="226" t="s">
        <v>128</v>
      </c>
      <c r="Y147" s="226" t="s">
        <v>129</v>
      </c>
      <c r="Z147" s="212"/>
      <c r="AA147" s="212"/>
      <c r="AB147" s="212"/>
      <c r="AC147" s="212"/>
      <c r="AD147" s="212"/>
      <c r="AE147" s="212"/>
      <c r="AF147" s="212"/>
      <c r="AG147" s="212" t="s">
        <v>130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2">
      <c r="A148" s="246"/>
      <c r="B148" s="247"/>
      <c r="C148" s="253" t="s">
        <v>330</v>
      </c>
      <c r="D148" s="254"/>
      <c r="E148" s="255">
        <v>53.169600000000003</v>
      </c>
      <c r="F148" s="252"/>
      <c r="G148" s="252"/>
      <c r="H148" s="226"/>
      <c r="I148" s="226"/>
      <c r="J148" s="226"/>
      <c r="K148" s="226"/>
      <c r="L148" s="226"/>
      <c r="M148" s="226"/>
      <c r="N148" s="225"/>
      <c r="O148" s="225"/>
      <c r="P148" s="225"/>
      <c r="Q148" s="225"/>
      <c r="R148" s="226"/>
      <c r="S148" s="226"/>
      <c r="T148" s="226"/>
      <c r="U148" s="226"/>
      <c r="V148" s="226"/>
      <c r="W148" s="226"/>
      <c r="X148" s="226"/>
      <c r="Y148" s="226"/>
      <c r="Z148" s="212"/>
      <c r="AA148" s="212"/>
      <c r="AB148" s="212"/>
      <c r="AC148" s="212"/>
      <c r="AD148" s="212"/>
      <c r="AE148" s="212"/>
      <c r="AF148" s="212"/>
      <c r="AG148" s="212" t="s">
        <v>132</v>
      </c>
      <c r="AH148" s="212">
        <v>5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x14ac:dyDescent="0.2">
      <c r="A149" s="240" t="s">
        <v>122</v>
      </c>
      <c r="B149" s="241" t="s">
        <v>86</v>
      </c>
      <c r="C149" s="242" t="s">
        <v>87</v>
      </c>
      <c r="D149" s="243"/>
      <c r="E149" s="244"/>
      <c r="F149" s="245"/>
      <c r="G149" s="245">
        <f>SUMIF(AG150:AG153,"&lt;&gt;NOR",G150:G153)</f>
        <v>0</v>
      </c>
      <c r="H149" s="229"/>
      <c r="I149" s="229">
        <f>SUM(I150:I153)</f>
        <v>0</v>
      </c>
      <c r="J149" s="229"/>
      <c r="K149" s="229">
        <f>SUM(K150:K153)</f>
        <v>0</v>
      </c>
      <c r="L149" s="229"/>
      <c r="M149" s="229">
        <f>SUM(M150:M153)</f>
        <v>0</v>
      </c>
      <c r="N149" s="228"/>
      <c r="O149" s="228">
        <f>SUM(O150:O153)</f>
        <v>0</v>
      </c>
      <c r="P149" s="228"/>
      <c r="Q149" s="228">
        <f>SUM(Q150:Q153)</f>
        <v>0</v>
      </c>
      <c r="R149" s="229"/>
      <c r="S149" s="229"/>
      <c r="T149" s="229"/>
      <c r="U149" s="229"/>
      <c r="V149" s="229">
        <f>SUM(V150:V153)</f>
        <v>1.6099999999999999</v>
      </c>
      <c r="W149" s="229"/>
      <c r="X149" s="229"/>
      <c r="Y149" s="229"/>
      <c r="AG149" t="s">
        <v>123</v>
      </c>
    </row>
    <row r="150" spans="1:60" outlineLevel="1" x14ac:dyDescent="0.2">
      <c r="A150" s="246">
        <v>62</v>
      </c>
      <c r="B150" s="247" t="s">
        <v>335</v>
      </c>
      <c r="C150" s="248" t="s">
        <v>336</v>
      </c>
      <c r="D150" s="249" t="s">
        <v>157</v>
      </c>
      <c r="E150" s="250">
        <v>12</v>
      </c>
      <c r="F150" s="251"/>
      <c r="G150" s="252">
        <f>ROUND(E150*F150,2)</f>
        <v>0</v>
      </c>
      <c r="H150" s="227"/>
      <c r="I150" s="226">
        <f>ROUND(E150*H150,2)</f>
        <v>0</v>
      </c>
      <c r="J150" s="227"/>
      <c r="K150" s="226">
        <f>ROUND(E150*J150,2)</f>
        <v>0</v>
      </c>
      <c r="L150" s="226">
        <v>21</v>
      </c>
      <c r="M150" s="226">
        <f>G150*(1+L150/100)</f>
        <v>0</v>
      </c>
      <c r="N150" s="225">
        <v>6.9999999999999994E-5</v>
      </c>
      <c r="O150" s="225">
        <f>ROUND(E150*N150,2)</f>
        <v>0</v>
      </c>
      <c r="P150" s="225">
        <v>0</v>
      </c>
      <c r="Q150" s="225">
        <f>ROUND(E150*P150,2)</f>
        <v>0</v>
      </c>
      <c r="R150" s="226"/>
      <c r="S150" s="226" t="s">
        <v>127</v>
      </c>
      <c r="T150" s="226" t="s">
        <v>127</v>
      </c>
      <c r="U150" s="226">
        <v>3.2480000000000002E-2</v>
      </c>
      <c r="V150" s="226">
        <f>ROUND(E150*U150,2)</f>
        <v>0.39</v>
      </c>
      <c r="W150" s="226"/>
      <c r="X150" s="226" t="s">
        <v>128</v>
      </c>
      <c r="Y150" s="226" t="s">
        <v>129</v>
      </c>
      <c r="Z150" s="212"/>
      <c r="AA150" s="212"/>
      <c r="AB150" s="212"/>
      <c r="AC150" s="212"/>
      <c r="AD150" s="212"/>
      <c r="AE150" s="212"/>
      <c r="AF150" s="212"/>
      <c r="AG150" s="212" t="s">
        <v>130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46"/>
      <c r="B151" s="247"/>
      <c r="C151" s="253" t="s">
        <v>138</v>
      </c>
      <c r="D151" s="254"/>
      <c r="E151" s="255">
        <v>12</v>
      </c>
      <c r="F151" s="252"/>
      <c r="G151" s="252"/>
      <c r="H151" s="226"/>
      <c r="I151" s="226"/>
      <c r="J151" s="226"/>
      <c r="K151" s="226"/>
      <c r="L151" s="226"/>
      <c r="M151" s="226"/>
      <c r="N151" s="225"/>
      <c r="O151" s="225"/>
      <c r="P151" s="225"/>
      <c r="Q151" s="225"/>
      <c r="R151" s="226"/>
      <c r="S151" s="226"/>
      <c r="T151" s="226"/>
      <c r="U151" s="226"/>
      <c r="V151" s="226"/>
      <c r="W151" s="226"/>
      <c r="X151" s="226"/>
      <c r="Y151" s="226"/>
      <c r="Z151" s="212"/>
      <c r="AA151" s="212"/>
      <c r="AB151" s="212"/>
      <c r="AC151" s="212"/>
      <c r="AD151" s="212"/>
      <c r="AE151" s="212"/>
      <c r="AF151" s="212"/>
      <c r="AG151" s="212" t="s">
        <v>132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46">
        <v>63</v>
      </c>
      <c r="B152" s="247" t="s">
        <v>337</v>
      </c>
      <c r="C152" s="248" t="s">
        <v>338</v>
      </c>
      <c r="D152" s="249" t="s">
        <v>157</v>
      </c>
      <c r="E152" s="250">
        <v>12</v>
      </c>
      <c r="F152" s="251"/>
      <c r="G152" s="252">
        <f>ROUND(E152*F152,2)</f>
        <v>0</v>
      </c>
      <c r="H152" s="227"/>
      <c r="I152" s="226">
        <f>ROUND(E152*H152,2)</f>
        <v>0</v>
      </c>
      <c r="J152" s="227"/>
      <c r="K152" s="226">
        <f>ROUND(E152*J152,2)</f>
        <v>0</v>
      </c>
      <c r="L152" s="226">
        <v>21</v>
      </c>
      <c r="M152" s="226">
        <f>G152*(1+L152/100)</f>
        <v>0</v>
      </c>
      <c r="N152" s="225">
        <v>2.9E-4</v>
      </c>
      <c r="O152" s="225">
        <f>ROUND(E152*N152,2)</f>
        <v>0</v>
      </c>
      <c r="P152" s="225">
        <v>0</v>
      </c>
      <c r="Q152" s="225">
        <f>ROUND(E152*P152,2)</f>
        <v>0</v>
      </c>
      <c r="R152" s="226"/>
      <c r="S152" s="226" t="s">
        <v>127</v>
      </c>
      <c r="T152" s="226" t="s">
        <v>127</v>
      </c>
      <c r="U152" s="226">
        <v>0.10191</v>
      </c>
      <c r="V152" s="226">
        <f>ROUND(E152*U152,2)</f>
        <v>1.22</v>
      </c>
      <c r="W152" s="226"/>
      <c r="X152" s="226" t="s">
        <v>128</v>
      </c>
      <c r="Y152" s="226" t="s">
        <v>129</v>
      </c>
      <c r="Z152" s="212"/>
      <c r="AA152" s="212"/>
      <c r="AB152" s="212"/>
      <c r="AC152" s="212"/>
      <c r="AD152" s="212"/>
      <c r="AE152" s="212"/>
      <c r="AF152" s="212"/>
      <c r="AG152" s="212" t="s">
        <v>130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2" x14ac:dyDescent="0.2">
      <c r="A153" s="246"/>
      <c r="B153" s="247"/>
      <c r="C153" s="253" t="s">
        <v>339</v>
      </c>
      <c r="D153" s="254"/>
      <c r="E153" s="255">
        <v>12</v>
      </c>
      <c r="F153" s="252"/>
      <c r="G153" s="252"/>
      <c r="H153" s="226"/>
      <c r="I153" s="226"/>
      <c r="J153" s="226"/>
      <c r="K153" s="226"/>
      <c r="L153" s="226"/>
      <c r="M153" s="226"/>
      <c r="N153" s="225"/>
      <c r="O153" s="225"/>
      <c r="P153" s="225"/>
      <c r="Q153" s="225"/>
      <c r="R153" s="226"/>
      <c r="S153" s="226"/>
      <c r="T153" s="226"/>
      <c r="U153" s="226"/>
      <c r="V153" s="226"/>
      <c r="W153" s="226"/>
      <c r="X153" s="226"/>
      <c r="Y153" s="226"/>
      <c r="Z153" s="212"/>
      <c r="AA153" s="212"/>
      <c r="AB153" s="212"/>
      <c r="AC153" s="212"/>
      <c r="AD153" s="212"/>
      <c r="AE153" s="212"/>
      <c r="AF153" s="212"/>
      <c r="AG153" s="212" t="s">
        <v>132</v>
      </c>
      <c r="AH153" s="212">
        <v>5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x14ac:dyDescent="0.2">
      <c r="A154" s="240" t="s">
        <v>122</v>
      </c>
      <c r="B154" s="241" t="s">
        <v>88</v>
      </c>
      <c r="C154" s="242" t="s">
        <v>89</v>
      </c>
      <c r="D154" s="243"/>
      <c r="E154" s="244"/>
      <c r="F154" s="245"/>
      <c r="G154" s="245">
        <f>SUMIF(AG155:AG162,"&lt;&gt;NOR",G155:G162)</f>
        <v>0</v>
      </c>
      <c r="H154" s="229"/>
      <c r="I154" s="229">
        <f>SUM(I155:I162)</f>
        <v>0</v>
      </c>
      <c r="J154" s="229"/>
      <c r="K154" s="229">
        <f>SUM(K155:K162)</f>
        <v>0</v>
      </c>
      <c r="L154" s="229"/>
      <c r="M154" s="229">
        <f>SUM(M155:M162)</f>
        <v>0</v>
      </c>
      <c r="N154" s="228"/>
      <c r="O154" s="228">
        <f>SUM(O155:O162)</f>
        <v>0.02</v>
      </c>
      <c r="P154" s="228"/>
      <c r="Q154" s="228">
        <f>SUM(Q155:Q162)</f>
        <v>0</v>
      </c>
      <c r="R154" s="229"/>
      <c r="S154" s="229"/>
      <c r="T154" s="229"/>
      <c r="U154" s="229"/>
      <c r="V154" s="229">
        <f>SUM(V155:V162)</f>
        <v>11.11</v>
      </c>
      <c r="W154" s="229"/>
      <c r="X154" s="229"/>
      <c r="Y154" s="229"/>
      <c r="AG154" t="s">
        <v>123</v>
      </c>
    </row>
    <row r="155" spans="1:60" ht="22.5" outlineLevel="1" x14ac:dyDescent="0.2">
      <c r="A155" s="246">
        <v>64</v>
      </c>
      <c r="B155" s="247" t="s">
        <v>340</v>
      </c>
      <c r="C155" s="248" t="s">
        <v>341</v>
      </c>
      <c r="D155" s="249" t="s">
        <v>126</v>
      </c>
      <c r="E155" s="250">
        <v>66</v>
      </c>
      <c r="F155" s="251"/>
      <c r="G155" s="252">
        <f>ROUND(E155*F155,2)</f>
        <v>0</v>
      </c>
      <c r="H155" s="227"/>
      <c r="I155" s="226">
        <f>ROUND(E155*H155,2)</f>
        <v>0</v>
      </c>
      <c r="J155" s="227"/>
      <c r="K155" s="226">
        <f>ROUND(E155*J155,2)</f>
        <v>0</v>
      </c>
      <c r="L155" s="226">
        <v>21</v>
      </c>
      <c r="M155" s="226">
        <f>G155*(1+L155/100)</f>
        <v>0</v>
      </c>
      <c r="N155" s="225">
        <v>3.2000000000000003E-4</v>
      </c>
      <c r="O155" s="225">
        <f>ROUND(E155*N155,2)</f>
        <v>0.02</v>
      </c>
      <c r="P155" s="225">
        <v>0</v>
      </c>
      <c r="Q155" s="225">
        <f>ROUND(E155*P155,2)</f>
        <v>0</v>
      </c>
      <c r="R155" s="226"/>
      <c r="S155" s="226" t="s">
        <v>127</v>
      </c>
      <c r="T155" s="226" t="s">
        <v>127</v>
      </c>
      <c r="U155" s="226">
        <v>9.955E-2</v>
      </c>
      <c r="V155" s="226">
        <f>ROUND(E155*U155,2)</f>
        <v>6.57</v>
      </c>
      <c r="W155" s="226"/>
      <c r="X155" s="226" t="s">
        <v>128</v>
      </c>
      <c r="Y155" s="226" t="s">
        <v>129</v>
      </c>
      <c r="Z155" s="212"/>
      <c r="AA155" s="212"/>
      <c r="AB155" s="212"/>
      <c r="AC155" s="212"/>
      <c r="AD155" s="212"/>
      <c r="AE155" s="212"/>
      <c r="AF155" s="212"/>
      <c r="AG155" s="212" t="s">
        <v>130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2" x14ac:dyDescent="0.2">
      <c r="A156" s="246"/>
      <c r="B156" s="247"/>
      <c r="C156" s="253" t="s">
        <v>342</v>
      </c>
      <c r="D156" s="254"/>
      <c r="E156" s="255">
        <v>66</v>
      </c>
      <c r="F156" s="252"/>
      <c r="G156" s="252"/>
      <c r="H156" s="226"/>
      <c r="I156" s="226"/>
      <c r="J156" s="226"/>
      <c r="K156" s="226"/>
      <c r="L156" s="226"/>
      <c r="M156" s="226"/>
      <c r="N156" s="225"/>
      <c r="O156" s="225"/>
      <c r="P156" s="225"/>
      <c r="Q156" s="225"/>
      <c r="R156" s="226"/>
      <c r="S156" s="226"/>
      <c r="T156" s="226"/>
      <c r="U156" s="226"/>
      <c r="V156" s="226"/>
      <c r="W156" s="226"/>
      <c r="X156" s="226"/>
      <c r="Y156" s="226"/>
      <c r="Z156" s="212"/>
      <c r="AA156" s="212"/>
      <c r="AB156" s="212"/>
      <c r="AC156" s="212"/>
      <c r="AD156" s="212"/>
      <c r="AE156" s="212"/>
      <c r="AF156" s="212"/>
      <c r="AG156" s="212" t="s">
        <v>132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2.5" outlineLevel="1" x14ac:dyDescent="0.2">
      <c r="A157" s="246">
        <v>65</v>
      </c>
      <c r="B157" s="247" t="s">
        <v>343</v>
      </c>
      <c r="C157" s="248" t="s">
        <v>344</v>
      </c>
      <c r="D157" s="249" t="s">
        <v>150</v>
      </c>
      <c r="E157" s="250">
        <v>1</v>
      </c>
      <c r="F157" s="251"/>
      <c r="G157" s="252">
        <f>ROUND(E157*F157,2)</f>
        <v>0</v>
      </c>
      <c r="H157" s="227"/>
      <c r="I157" s="226">
        <f>ROUND(E157*H157,2)</f>
        <v>0</v>
      </c>
      <c r="J157" s="227"/>
      <c r="K157" s="226">
        <f>ROUND(E157*J157,2)</f>
        <v>0</v>
      </c>
      <c r="L157" s="226">
        <v>21</v>
      </c>
      <c r="M157" s="226">
        <f>G157*(1+L157/100)</f>
        <v>0</v>
      </c>
      <c r="N157" s="225">
        <v>0</v>
      </c>
      <c r="O157" s="225">
        <f>ROUND(E157*N157,2)</f>
        <v>0</v>
      </c>
      <c r="P157" s="225">
        <v>0</v>
      </c>
      <c r="Q157" s="225">
        <f>ROUND(E157*P157,2)</f>
        <v>0</v>
      </c>
      <c r="R157" s="226"/>
      <c r="S157" s="226" t="s">
        <v>186</v>
      </c>
      <c r="T157" s="226" t="s">
        <v>187</v>
      </c>
      <c r="U157" s="226">
        <v>4.5359999999999996</v>
      </c>
      <c r="V157" s="226">
        <f>ROUND(E157*U157,2)</f>
        <v>4.54</v>
      </c>
      <c r="W157" s="226"/>
      <c r="X157" s="226" t="s">
        <v>128</v>
      </c>
      <c r="Y157" s="226" t="s">
        <v>129</v>
      </c>
      <c r="Z157" s="212"/>
      <c r="AA157" s="212"/>
      <c r="AB157" s="212"/>
      <c r="AC157" s="212"/>
      <c r="AD157" s="212"/>
      <c r="AE157" s="212"/>
      <c r="AF157" s="212"/>
      <c r="AG157" s="212" t="s">
        <v>130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2">
      <c r="A158" s="246"/>
      <c r="B158" s="247"/>
      <c r="C158" s="253" t="s">
        <v>345</v>
      </c>
      <c r="D158" s="254"/>
      <c r="E158" s="255">
        <v>1</v>
      </c>
      <c r="F158" s="252"/>
      <c r="G158" s="252"/>
      <c r="H158" s="226"/>
      <c r="I158" s="226"/>
      <c r="J158" s="226"/>
      <c r="K158" s="226"/>
      <c r="L158" s="226"/>
      <c r="M158" s="226"/>
      <c r="N158" s="225"/>
      <c r="O158" s="225"/>
      <c r="P158" s="225"/>
      <c r="Q158" s="225"/>
      <c r="R158" s="226"/>
      <c r="S158" s="226"/>
      <c r="T158" s="226"/>
      <c r="U158" s="226"/>
      <c r="V158" s="226"/>
      <c r="W158" s="226"/>
      <c r="X158" s="226"/>
      <c r="Y158" s="226"/>
      <c r="Z158" s="212"/>
      <c r="AA158" s="212"/>
      <c r="AB158" s="212"/>
      <c r="AC158" s="212"/>
      <c r="AD158" s="212"/>
      <c r="AE158" s="212"/>
      <c r="AF158" s="212"/>
      <c r="AG158" s="212" t="s">
        <v>132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33.75" outlineLevel="1" x14ac:dyDescent="0.2">
      <c r="A159" s="246">
        <v>66</v>
      </c>
      <c r="B159" s="247" t="s">
        <v>346</v>
      </c>
      <c r="C159" s="248" t="s">
        <v>347</v>
      </c>
      <c r="D159" s="249" t="s">
        <v>180</v>
      </c>
      <c r="E159" s="250">
        <v>12</v>
      </c>
      <c r="F159" s="251"/>
      <c r="G159" s="252">
        <f>ROUND(E159*F159,2)</f>
        <v>0</v>
      </c>
      <c r="H159" s="227"/>
      <c r="I159" s="226">
        <f>ROUND(E159*H159,2)</f>
        <v>0</v>
      </c>
      <c r="J159" s="227"/>
      <c r="K159" s="226">
        <f>ROUND(E159*J159,2)</f>
        <v>0</v>
      </c>
      <c r="L159" s="226">
        <v>21</v>
      </c>
      <c r="M159" s="226">
        <f>G159*(1+L159/100)</f>
        <v>0</v>
      </c>
      <c r="N159" s="225">
        <v>0</v>
      </c>
      <c r="O159" s="225">
        <f>ROUND(E159*N159,2)</f>
        <v>0</v>
      </c>
      <c r="P159" s="225">
        <v>0</v>
      </c>
      <c r="Q159" s="225">
        <f>ROUND(E159*P159,2)</f>
        <v>0</v>
      </c>
      <c r="R159" s="226"/>
      <c r="S159" s="226" t="s">
        <v>127</v>
      </c>
      <c r="T159" s="226" t="s">
        <v>181</v>
      </c>
      <c r="U159" s="226">
        <v>0</v>
      </c>
      <c r="V159" s="226">
        <f>ROUND(E159*U159,2)</f>
        <v>0</v>
      </c>
      <c r="W159" s="226"/>
      <c r="X159" s="226" t="s">
        <v>145</v>
      </c>
      <c r="Y159" s="226" t="s">
        <v>129</v>
      </c>
      <c r="Z159" s="212"/>
      <c r="AA159" s="212"/>
      <c r="AB159" s="212"/>
      <c r="AC159" s="212"/>
      <c r="AD159" s="212"/>
      <c r="AE159" s="212"/>
      <c r="AF159" s="212"/>
      <c r="AG159" s="212" t="s">
        <v>146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">
      <c r="A160" s="246"/>
      <c r="B160" s="247"/>
      <c r="C160" s="253" t="s">
        <v>138</v>
      </c>
      <c r="D160" s="254"/>
      <c r="E160" s="255">
        <v>12</v>
      </c>
      <c r="F160" s="252"/>
      <c r="G160" s="252"/>
      <c r="H160" s="226"/>
      <c r="I160" s="226"/>
      <c r="J160" s="226"/>
      <c r="K160" s="226"/>
      <c r="L160" s="226"/>
      <c r="M160" s="226"/>
      <c r="N160" s="225"/>
      <c r="O160" s="225"/>
      <c r="P160" s="225"/>
      <c r="Q160" s="225"/>
      <c r="R160" s="226"/>
      <c r="S160" s="226"/>
      <c r="T160" s="226"/>
      <c r="U160" s="226"/>
      <c r="V160" s="226"/>
      <c r="W160" s="226"/>
      <c r="X160" s="226"/>
      <c r="Y160" s="226"/>
      <c r="Z160" s="212"/>
      <c r="AA160" s="212"/>
      <c r="AB160" s="212"/>
      <c r="AC160" s="212"/>
      <c r="AD160" s="212"/>
      <c r="AE160" s="212"/>
      <c r="AF160" s="212"/>
      <c r="AG160" s="212" t="s">
        <v>132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46">
        <v>67</v>
      </c>
      <c r="B161" s="247" t="s">
        <v>348</v>
      </c>
      <c r="C161" s="248" t="s">
        <v>349</v>
      </c>
      <c r="D161" s="249" t="s">
        <v>150</v>
      </c>
      <c r="E161" s="250">
        <v>1</v>
      </c>
      <c r="F161" s="251"/>
      <c r="G161" s="252">
        <f>ROUND(E161*F161,2)</f>
        <v>0</v>
      </c>
      <c r="H161" s="227"/>
      <c r="I161" s="226">
        <f>ROUND(E161*H161,2)</f>
        <v>0</v>
      </c>
      <c r="J161" s="227"/>
      <c r="K161" s="226">
        <f>ROUND(E161*J161,2)</f>
        <v>0</v>
      </c>
      <c r="L161" s="226">
        <v>21</v>
      </c>
      <c r="M161" s="226">
        <f>G161*(1+L161/100)</f>
        <v>0</v>
      </c>
      <c r="N161" s="225">
        <v>2.9999999999999997E-4</v>
      </c>
      <c r="O161" s="225">
        <f>ROUND(E161*N161,2)</f>
        <v>0</v>
      </c>
      <c r="P161" s="225">
        <v>0</v>
      </c>
      <c r="Q161" s="225">
        <f>ROUND(E161*P161,2)</f>
        <v>0</v>
      </c>
      <c r="R161" s="226" t="s">
        <v>221</v>
      </c>
      <c r="S161" s="226" t="s">
        <v>127</v>
      </c>
      <c r="T161" s="226" t="s">
        <v>243</v>
      </c>
      <c r="U161" s="226">
        <v>0</v>
      </c>
      <c r="V161" s="226">
        <f>ROUND(E161*U161,2)</f>
        <v>0</v>
      </c>
      <c r="W161" s="226"/>
      <c r="X161" s="226" t="s">
        <v>222</v>
      </c>
      <c r="Y161" s="226" t="s">
        <v>129</v>
      </c>
      <c r="Z161" s="212"/>
      <c r="AA161" s="212"/>
      <c r="AB161" s="212"/>
      <c r="AC161" s="212"/>
      <c r="AD161" s="212"/>
      <c r="AE161" s="212"/>
      <c r="AF161" s="212"/>
      <c r="AG161" s="212" t="s">
        <v>223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">
      <c r="A162" s="246"/>
      <c r="B162" s="247"/>
      <c r="C162" s="253" t="s">
        <v>350</v>
      </c>
      <c r="D162" s="254"/>
      <c r="E162" s="255">
        <v>1</v>
      </c>
      <c r="F162" s="252"/>
      <c r="G162" s="252"/>
      <c r="H162" s="226"/>
      <c r="I162" s="226"/>
      <c r="J162" s="226"/>
      <c r="K162" s="226"/>
      <c r="L162" s="226"/>
      <c r="M162" s="226"/>
      <c r="N162" s="225"/>
      <c r="O162" s="225"/>
      <c r="P162" s="225"/>
      <c r="Q162" s="225"/>
      <c r="R162" s="226"/>
      <c r="S162" s="226"/>
      <c r="T162" s="226"/>
      <c r="U162" s="226"/>
      <c r="V162" s="226"/>
      <c r="W162" s="226"/>
      <c r="X162" s="226"/>
      <c r="Y162" s="226"/>
      <c r="Z162" s="212"/>
      <c r="AA162" s="212"/>
      <c r="AB162" s="212"/>
      <c r="AC162" s="212"/>
      <c r="AD162" s="212"/>
      <c r="AE162" s="212"/>
      <c r="AF162" s="212"/>
      <c r="AG162" s="212" t="s">
        <v>132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x14ac:dyDescent="0.2">
      <c r="A163" s="240" t="s">
        <v>122</v>
      </c>
      <c r="B163" s="241" t="s">
        <v>90</v>
      </c>
      <c r="C163" s="242" t="s">
        <v>91</v>
      </c>
      <c r="D163" s="243"/>
      <c r="E163" s="244"/>
      <c r="F163" s="245"/>
      <c r="G163" s="245">
        <f>SUMIF(AG164:AG176,"&lt;&gt;NOR",G164:G176)</f>
        <v>0</v>
      </c>
      <c r="H163" s="229"/>
      <c r="I163" s="229">
        <f>SUM(I164:I176)</f>
        <v>0</v>
      </c>
      <c r="J163" s="229"/>
      <c r="K163" s="229">
        <f>SUM(K164:K176)</f>
        <v>0</v>
      </c>
      <c r="L163" s="229"/>
      <c r="M163" s="229">
        <f>SUM(M164:M176)</f>
        <v>0</v>
      </c>
      <c r="N163" s="228"/>
      <c r="O163" s="228">
        <f>SUM(O164:O176)</f>
        <v>0.06</v>
      </c>
      <c r="P163" s="228"/>
      <c r="Q163" s="228">
        <f>SUM(Q164:Q176)</f>
        <v>0</v>
      </c>
      <c r="R163" s="229"/>
      <c r="S163" s="229"/>
      <c r="T163" s="229"/>
      <c r="U163" s="229"/>
      <c r="V163" s="229">
        <f>SUM(V164:V176)</f>
        <v>2.11</v>
      </c>
      <c r="W163" s="229"/>
      <c r="X163" s="229"/>
      <c r="Y163" s="229"/>
      <c r="AG163" t="s">
        <v>123</v>
      </c>
    </row>
    <row r="164" spans="1:60" outlineLevel="1" x14ac:dyDescent="0.2">
      <c r="A164" s="246">
        <v>68</v>
      </c>
      <c r="B164" s="247" t="s">
        <v>351</v>
      </c>
      <c r="C164" s="248" t="s">
        <v>352</v>
      </c>
      <c r="D164" s="249" t="s">
        <v>150</v>
      </c>
      <c r="E164" s="250">
        <v>1</v>
      </c>
      <c r="F164" s="251"/>
      <c r="G164" s="252">
        <f>ROUND(E164*F164,2)</f>
        <v>0</v>
      </c>
      <c r="H164" s="227"/>
      <c r="I164" s="226">
        <f>ROUND(E164*H164,2)</f>
        <v>0</v>
      </c>
      <c r="J164" s="227"/>
      <c r="K164" s="226">
        <f>ROUND(E164*J164,2)</f>
        <v>0</v>
      </c>
      <c r="L164" s="226">
        <v>21</v>
      </c>
      <c r="M164" s="226">
        <f>G164*(1+L164/100)</f>
        <v>0</v>
      </c>
      <c r="N164" s="225">
        <v>0</v>
      </c>
      <c r="O164" s="225">
        <f>ROUND(E164*N164,2)</f>
        <v>0</v>
      </c>
      <c r="P164" s="225">
        <v>0</v>
      </c>
      <c r="Q164" s="225">
        <f>ROUND(E164*P164,2)</f>
        <v>0</v>
      </c>
      <c r="R164" s="226"/>
      <c r="S164" s="226" t="s">
        <v>127</v>
      </c>
      <c r="T164" s="226" t="s">
        <v>127</v>
      </c>
      <c r="U164" s="226">
        <v>0.5</v>
      </c>
      <c r="V164" s="226">
        <f>ROUND(E164*U164,2)</f>
        <v>0.5</v>
      </c>
      <c r="W164" s="226"/>
      <c r="X164" s="226" t="s">
        <v>128</v>
      </c>
      <c r="Y164" s="226" t="s">
        <v>129</v>
      </c>
      <c r="Z164" s="212"/>
      <c r="AA164" s="212"/>
      <c r="AB164" s="212"/>
      <c r="AC164" s="212"/>
      <c r="AD164" s="212"/>
      <c r="AE164" s="212"/>
      <c r="AF164" s="212"/>
      <c r="AG164" s="212" t="s">
        <v>130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">
      <c r="A165" s="246"/>
      <c r="B165" s="247"/>
      <c r="C165" s="253" t="s">
        <v>353</v>
      </c>
      <c r="D165" s="254"/>
      <c r="E165" s="255">
        <v>1</v>
      </c>
      <c r="F165" s="252"/>
      <c r="G165" s="252"/>
      <c r="H165" s="226"/>
      <c r="I165" s="226"/>
      <c r="J165" s="226"/>
      <c r="K165" s="226"/>
      <c r="L165" s="226"/>
      <c r="M165" s="226"/>
      <c r="N165" s="225"/>
      <c r="O165" s="225"/>
      <c r="P165" s="225"/>
      <c r="Q165" s="225"/>
      <c r="R165" s="226"/>
      <c r="S165" s="226"/>
      <c r="T165" s="226"/>
      <c r="U165" s="226"/>
      <c r="V165" s="226"/>
      <c r="W165" s="226"/>
      <c r="X165" s="226"/>
      <c r="Y165" s="226"/>
      <c r="Z165" s="212"/>
      <c r="AA165" s="212"/>
      <c r="AB165" s="212"/>
      <c r="AC165" s="212"/>
      <c r="AD165" s="212"/>
      <c r="AE165" s="212"/>
      <c r="AF165" s="212"/>
      <c r="AG165" s="212" t="s">
        <v>132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6">
        <v>69</v>
      </c>
      <c r="B166" s="247" t="s">
        <v>354</v>
      </c>
      <c r="C166" s="248" t="s">
        <v>355</v>
      </c>
      <c r="D166" s="249" t="s">
        <v>126</v>
      </c>
      <c r="E166" s="250">
        <v>2.5</v>
      </c>
      <c r="F166" s="251"/>
      <c r="G166" s="252">
        <f>ROUND(E166*F166,2)</f>
        <v>0</v>
      </c>
      <c r="H166" s="227"/>
      <c r="I166" s="226">
        <f>ROUND(E166*H166,2)</f>
        <v>0</v>
      </c>
      <c r="J166" s="227"/>
      <c r="K166" s="226">
        <f>ROUND(E166*J166,2)</f>
        <v>0</v>
      </c>
      <c r="L166" s="226">
        <v>21</v>
      </c>
      <c r="M166" s="226">
        <f>G166*(1+L166/100)</f>
        <v>0</v>
      </c>
      <c r="N166" s="225">
        <v>0</v>
      </c>
      <c r="O166" s="225">
        <f>ROUND(E166*N166,2)</f>
        <v>0</v>
      </c>
      <c r="P166" s="225">
        <v>0</v>
      </c>
      <c r="Q166" s="225">
        <f>ROUND(E166*P166,2)</f>
        <v>0</v>
      </c>
      <c r="R166" s="226"/>
      <c r="S166" s="226" t="s">
        <v>127</v>
      </c>
      <c r="T166" s="226" t="s">
        <v>127</v>
      </c>
      <c r="U166" s="226">
        <v>9.5000000000000001E-2</v>
      </c>
      <c r="V166" s="226">
        <f>ROUND(E166*U166,2)</f>
        <v>0.24</v>
      </c>
      <c r="W166" s="226"/>
      <c r="X166" s="226" t="s">
        <v>128</v>
      </c>
      <c r="Y166" s="226" t="s">
        <v>129</v>
      </c>
      <c r="Z166" s="212"/>
      <c r="AA166" s="212"/>
      <c r="AB166" s="212"/>
      <c r="AC166" s="212"/>
      <c r="AD166" s="212"/>
      <c r="AE166" s="212"/>
      <c r="AF166" s="212"/>
      <c r="AG166" s="212" t="s">
        <v>130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">
      <c r="A167" s="246"/>
      <c r="B167" s="247"/>
      <c r="C167" s="253" t="s">
        <v>356</v>
      </c>
      <c r="D167" s="254"/>
      <c r="E167" s="255">
        <v>2.5</v>
      </c>
      <c r="F167" s="252"/>
      <c r="G167" s="252"/>
      <c r="H167" s="226"/>
      <c r="I167" s="226"/>
      <c r="J167" s="226"/>
      <c r="K167" s="226"/>
      <c r="L167" s="226"/>
      <c r="M167" s="226"/>
      <c r="N167" s="225"/>
      <c r="O167" s="225"/>
      <c r="P167" s="225"/>
      <c r="Q167" s="225"/>
      <c r="R167" s="226"/>
      <c r="S167" s="226"/>
      <c r="T167" s="226"/>
      <c r="U167" s="226"/>
      <c r="V167" s="226"/>
      <c r="W167" s="226"/>
      <c r="X167" s="226"/>
      <c r="Y167" s="226"/>
      <c r="Z167" s="212"/>
      <c r="AA167" s="212"/>
      <c r="AB167" s="212"/>
      <c r="AC167" s="212"/>
      <c r="AD167" s="212"/>
      <c r="AE167" s="212"/>
      <c r="AF167" s="212"/>
      <c r="AG167" s="212" t="s">
        <v>132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46">
        <v>70</v>
      </c>
      <c r="B168" s="247" t="s">
        <v>357</v>
      </c>
      <c r="C168" s="248" t="s">
        <v>358</v>
      </c>
      <c r="D168" s="249" t="s">
        <v>150</v>
      </c>
      <c r="E168" s="250">
        <v>2</v>
      </c>
      <c r="F168" s="251"/>
      <c r="G168" s="252">
        <f>ROUND(E168*F168,2)</f>
        <v>0</v>
      </c>
      <c r="H168" s="227"/>
      <c r="I168" s="226">
        <f>ROUND(E168*H168,2)</f>
        <v>0</v>
      </c>
      <c r="J168" s="227"/>
      <c r="K168" s="226">
        <f>ROUND(E168*J168,2)</f>
        <v>0</v>
      </c>
      <c r="L168" s="226">
        <v>21</v>
      </c>
      <c r="M168" s="226">
        <f>G168*(1+L168/100)</f>
        <v>0</v>
      </c>
      <c r="N168" s="225">
        <v>0</v>
      </c>
      <c r="O168" s="225">
        <f>ROUND(E168*N168,2)</f>
        <v>0</v>
      </c>
      <c r="P168" s="225">
        <v>0</v>
      </c>
      <c r="Q168" s="225">
        <f>ROUND(E168*P168,2)</f>
        <v>0</v>
      </c>
      <c r="R168" s="226"/>
      <c r="S168" s="226" t="s">
        <v>127</v>
      </c>
      <c r="T168" s="226" t="s">
        <v>127</v>
      </c>
      <c r="U168" s="226">
        <v>0.22500000000000001</v>
      </c>
      <c r="V168" s="226">
        <f>ROUND(E168*U168,2)</f>
        <v>0.45</v>
      </c>
      <c r="W168" s="226"/>
      <c r="X168" s="226" t="s">
        <v>128</v>
      </c>
      <c r="Y168" s="226" t="s">
        <v>129</v>
      </c>
      <c r="Z168" s="212"/>
      <c r="AA168" s="212"/>
      <c r="AB168" s="212"/>
      <c r="AC168" s="212"/>
      <c r="AD168" s="212"/>
      <c r="AE168" s="212"/>
      <c r="AF168" s="212"/>
      <c r="AG168" s="212" t="s">
        <v>130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">
      <c r="A169" s="246"/>
      <c r="B169" s="247"/>
      <c r="C169" s="253" t="s">
        <v>359</v>
      </c>
      <c r="D169" s="254"/>
      <c r="E169" s="255">
        <v>2</v>
      </c>
      <c r="F169" s="252"/>
      <c r="G169" s="252"/>
      <c r="H169" s="226"/>
      <c r="I169" s="226"/>
      <c r="J169" s="226"/>
      <c r="K169" s="226"/>
      <c r="L169" s="226"/>
      <c r="M169" s="226"/>
      <c r="N169" s="225"/>
      <c r="O169" s="225"/>
      <c r="P169" s="225"/>
      <c r="Q169" s="225"/>
      <c r="R169" s="226"/>
      <c r="S169" s="226"/>
      <c r="T169" s="226"/>
      <c r="U169" s="226"/>
      <c r="V169" s="226"/>
      <c r="W169" s="226"/>
      <c r="X169" s="226"/>
      <c r="Y169" s="226"/>
      <c r="Z169" s="212"/>
      <c r="AA169" s="212"/>
      <c r="AB169" s="212"/>
      <c r="AC169" s="212"/>
      <c r="AD169" s="212"/>
      <c r="AE169" s="212"/>
      <c r="AF169" s="212"/>
      <c r="AG169" s="212" t="s">
        <v>132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46">
        <v>71</v>
      </c>
      <c r="B170" s="247" t="s">
        <v>360</v>
      </c>
      <c r="C170" s="248" t="s">
        <v>361</v>
      </c>
      <c r="D170" s="249" t="s">
        <v>242</v>
      </c>
      <c r="E170" s="250">
        <v>1</v>
      </c>
      <c r="F170" s="251"/>
      <c r="G170" s="252">
        <f>ROUND(E170*F170,2)</f>
        <v>0</v>
      </c>
      <c r="H170" s="227"/>
      <c r="I170" s="226">
        <f>ROUND(E170*H170,2)</f>
        <v>0</v>
      </c>
      <c r="J170" s="227"/>
      <c r="K170" s="226">
        <f>ROUND(E170*J170,2)</f>
        <v>0</v>
      </c>
      <c r="L170" s="226">
        <v>21</v>
      </c>
      <c r="M170" s="226">
        <f>G170*(1+L170/100)</f>
        <v>0</v>
      </c>
      <c r="N170" s="225">
        <v>0</v>
      </c>
      <c r="O170" s="225">
        <f>ROUND(E170*N170,2)</f>
        <v>0</v>
      </c>
      <c r="P170" s="225">
        <v>4.0000000000000001E-3</v>
      </c>
      <c r="Q170" s="225">
        <f>ROUND(E170*P170,2)</f>
        <v>0</v>
      </c>
      <c r="R170" s="226"/>
      <c r="S170" s="226" t="s">
        <v>186</v>
      </c>
      <c r="T170" s="226" t="s">
        <v>127</v>
      </c>
      <c r="U170" s="226">
        <v>0.91500000000000004</v>
      </c>
      <c r="V170" s="226">
        <f>ROUND(E170*U170,2)</f>
        <v>0.92</v>
      </c>
      <c r="W170" s="226"/>
      <c r="X170" s="226" t="s">
        <v>128</v>
      </c>
      <c r="Y170" s="226" t="s">
        <v>129</v>
      </c>
      <c r="Z170" s="212"/>
      <c r="AA170" s="212"/>
      <c r="AB170" s="212"/>
      <c r="AC170" s="212"/>
      <c r="AD170" s="212"/>
      <c r="AE170" s="212"/>
      <c r="AF170" s="212"/>
      <c r="AG170" s="212" t="s">
        <v>130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2">
      <c r="A171" s="246"/>
      <c r="B171" s="247"/>
      <c r="C171" s="253" t="s">
        <v>362</v>
      </c>
      <c r="D171" s="254"/>
      <c r="E171" s="255">
        <v>1</v>
      </c>
      <c r="F171" s="252"/>
      <c r="G171" s="252"/>
      <c r="H171" s="226"/>
      <c r="I171" s="226"/>
      <c r="J171" s="226"/>
      <c r="K171" s="226"/>
      <c r="L171" s="226"/>
      <c r="M171" s="226"/>
      <c r="N171" s="225"/>
      <c r="O171" s="225"/>
      <c r="P171" s="225"/>
      <c r="Q171" s="225"/>
      <c r="R171" s="226"/>
      <c r="S171" s="226"/>
      <c r="T171" s="226"/>
      <c r="U171" s="226"/>
      <c r="V171" s="226"/>
      <c r="W171" s="226"/>
      <c r="X171" s="226"/>
      <c r="Y171" s="226"/>
      <c r="Z171" s="212"/>
      <c r="AA171" s="212"/>
      <c r="AB171" s="212"/>
      <c r="AC171" s="212"/>
      <c r="AD171" s="212"/>
      <c r="AE171" s="212"/>
      <c r="AF171" s="212"/>
      <c r="AG171" s="212" t="s">
        <v>132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46">
        <v>72</v>
      </c>
      <c r="B172" s="247" t="s">
        <v>363</v>
      </c>
      <c r="C172" s="248" t="s">
        <v>364</v>
      </c>
      <c r="D172" s="249" t="s">
        <v>126</v>
      </c>
      <c r="E172" s="250">
        <v>152.6</v>
      </c>
      <c r="F172" s="251"/>
      <c r="G172" s="252">
        <f>ROUND(E172*F172,2)</f>
        <v>0</v>
      </c>
      <c r="H172" s="227"/>
      <c r="I172" s="226">
        <f>ROUND(E172*H172,2)</f>
        <v>0</v>
      </c>
      <c r="J172" s="227"/>
      <c r="K172" s="226">
        <f>ROUND(E172*J172,2)</f>
        <v>0</v>
      </c>
      <c r="L172" s="226">
        <v>21</v>
      </c>
      <c r="M172" s="226">
        <f>G172*(1+L172/100)</f>
        <v>0</v>
      </c>
      <c r="N172" s="225">
        <v>2.5999999999999998E-4</v>
      </c>
      <c r="O172" s="225">
        <f>ROUND(E172*N172,2)</f>
        <v>0.04</v>
      </c>
      <c r="P172" s="225">
        <v>0</v>
      </c>
      <c r="Q172" s="225">
        <f>ROUND(E172*P172,2)</f>
        <v>0</v>
      </c>
      <c r="R172" s="226" t="s">
        <v>221</v>
      </c>
      <c r="S172" s="226" t="s">
        <v>127</v>
      </c>
      <c r="T172" s="226" t="s">
        <v>127</v>
      </c>
      <c r="U172" s="226">
        <v>0</v>
      </c>
      <c r="V172" s="226">
        <f>ROUND(E172*U172,2)</f>
        <v>0</v>
      </c>
      <c r="W172" s="226"/>
      <c r="X172" s="226" t="s">
        <v>222</v>
      </c>
      <c r="Y172" s="226" t="s">
        <v>129</v>
      </c>
      <c r="Z172" s="212"/>
      <c r="AA172" s="212"/>
      <c r="AB172" s="212"/>
      <c r="AC172" s="212"/>
      <c r="AD172" s="212"/>
      <c r="AE172" s="212"/>
      <c r="AF172" s="212"/>
      <c r="AG172" s="212" t="s">
        <v>223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2" x14ac:dyDescent="0.2">
      <c r="A173" s="246"/>
      <c r="B173" s="247"/>
      <c r="C173" s="253" t="s">
        <v>365</v>
      </c>
      <c r="D173" s="254"/>
      <c r="E173" s="255">
        <v>103</v>
      </c>
      <c r="F173" s="252"/>
      <c r="G173" s="252"/>
      <c r="H173" s="226"/>
      <c r="I173" s="226"/>
      <c r="J173" s="226"/>
      <c r="K173" s="226"/>
      <c r="L173" s="226"/>
      <c r="M173" s="226"/>
      <c r="N173" s="225"/>
      <c r="O173" s="225"/>
      <c r="P173" s="225"/>
      <c r="Q173" s="225"/>
      <c r="R173" s="226"/>
      <c r="S173" s="226"/>
      <c r="T173" s="226"/>
      <c r="U173" s="226"/>
      <c r="V173" s="226"/>
      <c r="W173" s="226"/>
      <c r="X173" s="226"/>
      <c r="Y173" s="226"/>
      <c r="Z173" s="212"/>
      <c r="AA173" s="212"/>
      <c r="AB173" s="212"/>
      <c r="AC173" s="212"/>
      <c r="AD173" s="212"/>
      <c r="AE173" s="212"/>
      <c r="AF173" s="212"/>
      <c r="AG173" s="212" t="s">
        <v>132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46"/>
      <c r="B174" s="247"/>
      <c r="C174" s="256" t="s">
        <v>366</v>
      </c>
      <c r="D174" s="257"/>
      <c r="E174" s="258">
        <v>20.6</v>
      </c>
      <c r="F174" s="252"/>
      <c r="G174" s="252"/>
      <c r="H174" s="226"/>
      <c r="I174" s="226"/>
      <c r="J174" s="226"/>
      <c r="K174" s="226"/>
      <c r="L174" s="226"/>
      <c r="M174" s="226"/>
      <c r="N174" s="225"/>
      <c r="O174" s="225"/>
      <c r="P174" s="225"/>
      <c r="Q174" s="225"/>
      <c r="R174" s="226"/>
      <c r="S174" s="226"/>
      <c r="T174" s="226"/>
      <c r="U174" s="226"/>
      <c r="V174" s="226"/>
      <c r="W174" s="226"/>
      <c r="X174" s="226"/>
      <c r="Y174" s="226"/>
      <c r="Z174" s="212"/>
      <c r="AA174" s="212"/>
      <c r="AB174" s="212"/>
      <c r="AC174" s="212"/>
      <c r="AD174" s="212"/>
      <c r="AE174" s="212"/>
      <c r="AF174" s="212"/>
      <c r="AG174" s="212" t="s">
        <v>132</v>
      </c>
      <c r="AH174" s="212">
        <v>4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46"/>
      <c r="B175" s="247"/>
      <c r="C175" s="253" t="s">
        <v>367</v>
      </c>
      <c r="D175" s="254"/>
      <c r="E175" s="255">
        <v>29</v>
      </c>
      <c r="F175" s="252"/>
      <c r="G175" s="252"/>
      <c r="H175" s="226"/>
      <c r="I175" s="226"/>
      <c r="J175" s="226"/>
      <c r="K175" s="226"/>
      <c r="L175" s="226"/>
      <c r="M175" s="226"/>
      <c r="N175" s="225"/>
      <c r="O175" s="225"/>
      <c r="P175" s="225"/>
      <c r="Q175" s="225"/>
      <c r="R175" s="226"/>
      <c r="S175" s="226"/>
      <c r="T175" s="226"/>
      <c r="U175" s="226"/>
      <c r="V175" s="226"/>
      <c r="W175" s="226"/>
      <c r="X175" s="226"/>
      <c r="Y175" s="226"/>
      <c r="Z175" s="212"/>
      <c r="AA175" s="212"/>
      <c r="AB175" s="212"/>
      <c r="AC175" s="212"/>
      <c r="AD175" s="212"/>
      <c r="AE175" s="212"/>
      <c r="AF175" s="212"/>
      <c r="AG175" s="212" t="s">
        <v>132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46">
        <v>73</v>
      </c>
      <c r="B176" s="247" t="s">
        <v>368</v>
      </c>
      <c r="C176" s="248" t="s">
        <v>369</v>
      </c>
      <c r="D176" s="249" t="s">
        <v>150</v>
      </c>
      <c r="E176" s="250">
        <v>1</v>
      </c>
      <c r="F176" s="251"/>
      <c r="G176" s="252">
        <f>ROUND(E176*F176,2)</f>
        <v>0</v>
      </c>
      <c r="H176" s="227"/>
      <c r="I176" s="226">
        <f>ROUND(E176*H176,2)</f>
        <v>0</v>
      </c>
      <c r="J176" s="227"/>
      <c r="K176" s="226">
        <f>ROUND(E176*J176,2)</f>
        <v>0</v>
      </c>
      <c r="L176" s="226">
        <v>21</v>
      </c>
      <c r="M176" s="226">
        <f>G176*(1+L176/100)</f>
        <v>0</v>
      </c>
      <c r="N176" s="225">
        <v>1.78E-2</v>
      </c>
      <c r="O176" s="225">
        <f>ROUND(E176*N176,2)</f>
        <v>0.02</v>
      </c>
      <c r="P176" s="225">
        <v>0</v>
      </c>
      <c r="Q176" s="225">
        <f>ROUND(E176*P176,2)</f>
        <v>0</v>
      </c>
      <c r="R176" s="226" t="s">
        <v>221</v>
      </c>
      <c r="S176" s="226" t="s">
        <v>127</v>
      </c>
      <c r="T176" s="226" t="s">
        <v>127</v>
      </c>
      <c r="U176" s="226">
        <v>0</v>
      </c>
      <c r="V176" s="226">
        <f>ROUND(E176*U176,2)</f>
        <v>0</v>
      </c>
      <c r="W176" s="226"/>
      <c r="X176" s="226" t="s">
        <v>222</v>
      </c>
      <c r="Y176" s="226" t="s">
        <v>129</v>
      </c>
      <c r="Z176" s="212"/>
      <c r="AA176" s="212"/>
      <c r="AB176" s="212"/>
      <c r="AC176" s="212"/>
      <c r="AD176" s="212"/>
      <c r="AE176" s="212"/>
      <c r="AF176" s="212"/>
      <c r="AG176" s="212" t="s">
        <v>223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x14ac:dyDescent="0.2">
      <c r="A177" s="240" t="s">
        <v>122</v>
      </c>
      <c r="B177" s="241" t="s">
        <v>92</v>
      </c>
      <c r="C177" s="242" t="s">
        <v>93</v>
      </c>
      <c r="D177" s="243"/>
      <c r="E177" s="244"/>
      <c r="F177" s="245"/>
      <c r="G177" s="245">
        <f>SUMIF(AG178:AG196,"&lt;&gt;NOR",G178:G196)</f>
        <v>0</v>
      </c>
      <c r="H177" s="229"/>
      <c r="I177" s="229">
        <f>SUM(I178:I196)</f>
        <v>0</v>
      </c>
      <c r="J177" s="229"/>
      <c r="K177" s="229">
        <f>SUM(K178:K196)</f>
        <v>0</v>
      </c>
      <c r="L177" s="229"/>
      <c r="M177" s="229">
        <f>SUM(M178:M196)</f>
        <v>0</v>
      </c>
      <c r="N177" s="228"/>
      <c r="O177" s="228">
        <f>SUM(O178:O196)</f>
        <v>0</v>
      </c>
      <c r="P177" s="228"/>
      <c r="Q177" s="228">
        <f>SUM(Q178:Q196)</f>
        <v>0</v>
      </c>
      <c r="R177" s="229"/>
      <c r="S177" s="229"/>
      <c r="T177" s="229"/>
      <c r="U177" s="229"/>
      <c r="V177" s="229">
        <f>SUM(V178:V196)</f>
        <v>15.58</v>
      </c>
      <c r="W177" s="229"/>
      <c r="X177" s="229"/>
      <c r="Y177" s="229"/>
      <c r="AG177" t="s">
        <v>123</v>
      </c>
    </row>
    <row r="178" spans="1:60" outlineLevel="1" x14ac:dyDescent="0.2">
      <c r="A178" s="246">
        <v>74</v>
      </c>
      <c r="B178" s="247" t="s">
        <v>370</v>
      </c>
      <c r="C178" s="248" t="s">
        <v>371</v>
      </c>
      <c r="D178" s="249" t="s">
        <v>126</v>
      </c>
      <c r="E178" s="250">
        <v>206.6</v>
      </c>
      <c r="F178" s="251"/>
      <c r="G178" s="252">
        <f>ROUND(E178*F178,2)</f>
        <v>0</v>
      </c>
      <c r="H178" s="227"/>
      <c r="I178" s="226">
        <f>ROUND(E178*H178,2)</f>
        <v>0</v>
      </c>
      <c r="J178" s="227"/>
      <c r="K178" s="226">
        <f>ROUND(E178*J178,2)</f>
        <v>0</v>
      </c>
      <c r="L178" s="226">
        <v>21</v>
      </c>
      <c r="M178" s="226">
        <f>G178*(1+L178/100)</f>
        <v>0</v>
      </c>
      <c r="N178" s="225">
        <v>0</v>
      </c>
      <c r="O178" s="225">
        <f>ROUND(E178*N178,2)</f>
        <v>0</v>
      </c>
      <c r="P178" s="225">
        <v>0</v>
      </c>
      <c r="Q178" s="225">
        <f>ROUND(E178*P178,2)</f>
        <v>0</v>
      </c>
      <c r="R178" s="226"/>
      <c r="S178" s="226" t="s">
        <v>127</v>
      </c>
      <c r="T178" s="226" t="s">
        <v>127</v>
      </c>
      <c r="U178" s="226">
        <v>5.7000000000000002E-2</v>
      </c>
      <c r="V178" s="226">
        <f>ROUND(E178*U178,2)</f>
        <v>11.78</v>
      </c>
      <c r="W178" s="226"/>
      <c r="X178" s="226" t="s">
        <v>128</v>
      </c>
      <c r="Y178" s="226" t="s">
        <v>129</v>
      </c>
      <c r="Z178" s="212"/>
      <c r="AA178" s="212"/>
      <c r="AB178" s="212"/>
      <c r="AC178" s="212"/>
      <c r="AD178" s="212"/>
      <c r="AE178" s="212"/>
      <c r="AF178" s="212"/>
      <c r="AG178" s="212" t="s">
        <v>130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2" x14ac:dyDescent="0.2">
      <c r="A179" s="246"/>
      <c r="B179" s="247"/>
      <c r="C179" s="253" t="s">
        <v>372</v>
      </c>
      <c r="D179" s="254"/>
      <c r="E179" s="255">
        <v>152.6</v>
      </c>
      <c r="F179" s="252"/>
      <c r="G179" s="252"/>
      <c r="H179" s="226"/>
      <c r="I179" s="226"/>
      <c r="J179" s="226"/>
      <c r="K179" s="226"/>
      <c r="L179" s="226"/>
      <c r="M179" s="226"/>
      <c r="N179" s="225"/>
      <c r="O179" s="225"/>
      <c r="P179" s="225"/>
      <c r="Q179" s="225"/>
      <c r="R179" s="226"/>
      <c r="S179" s="226"/>
      <c r="T179" s="226"/>
      <c r="U179" s="226"/>
      <c r="V179" s="226"/>
      <c r="W179" s="226"/>
      <c r="X179" s="226"/>
      <c r="Y179" s="226"/>
      <c r="Z179" s="212"/>
      <c r="AA179" s="212"/>
      <c r="AB179" s="212"/>
      <c r="AC179" s="212"/>
      <c r="AD179" s="212"/>
      <c r="AE179" s="212"/>
      <c r="AF179" s="212"/>
      <c r="AG179" s="212" t="s">
        <v>132</v>
      </c>
      <c r="AH179" s="212">
        <v>5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46"/>
      <c r="B180" s="247"/>
      <c r="C180" s="253" t="s">
        <v>373</v>
      </c>
      <c r="D180" s="254"/>
      <c r="E180" s="255">
        <v>54</v>
      </c>
      <c r="F180" s="252"/>
      <c r="G180" s="252"/>
      <c r="H180" s="226"/>
      <c r="I180" s="226"/>
      <c r="J180" s="226"/>
      <c r="K180" s="226"/>
      <c r="L180" s="226"/>
      <c r="M180" s="226"/>
      <c r="N180" s="225"/>
      <c r="O180" s="225"/>
      <c r="P180" s="225"/>
      <c r="Q180" s="225"/>
      <c r="R180" s="226"/>
      <c r="S180" s="226"/>
      <c r="T180" s="226"/>
      <c r="U180" s="226"/>
      <c r="V180" s="226"/>
      <c r="W180" s="226"/>
      <c r="X180" s="226"/>
      <c r="Y180" s="226"/>
      <c r="Z180" s="212"/>
      <c r="AA180" s="212"/>
      <c r="AB180" s="212"/>
      <c r="AC180" s="212"/>
      <c r="AD180" s="212"/>
      <c r="AE180" s="212"/>
      <c r="AF180" s="212"/>
      <c r="AG180" s="212" t="s">
        <v>132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46">
        <v>75</v>
      </c>
      <c r="B181" s="247" t="s">
        <v>374</v>
      </c>
      <c r="C181" s="248" t="s">
        <v>375</v>
      </c>
      <c r="D181" s="249" t="s">
        <v>376</v>
      </c>
      <c r="E181" s="250">
        <v>1</v>
      </c>
      <c r="F181" s="251"/>
      <c r="G181" s="252">
        <f>ROUND(E181*F181,2)</f>
        <v>0</v>
      </c>
      <c r="H181" s="227"/>
      <c r="I181" s="226">
        <f>ROUND(E181*H181,2)</f>
        <v>0</v>
      </c>
      <c r="J181" s="227"/>
      <c r="K181" s="226">
        <f>ROUND(E181*J181,2)</f>
        <v>0</v>
      </c>
      <c r="L181" s="226">
        <v>21</v>
      </c>
      <c r="M181" s="226">
        <f>G181*(1+L181/100)</f>
        <v>0</v>
      </c>
      <c r="N181" s="225">
        <v>0</v>
      </c>
      <c r="O181" s="225">
        <f>ROUND(E181*N181,2)</f>
        <v>0</v>
      </c>
      <c r="P181" s="225">
        <v>0</v>
      </c>
      <c r="Q181" s="225">
        <f>ROUND(E181*P181,2)</f>
        <v>0</v>
      </c>
      <c r="R181" s="226"/>
      <c r="S181" s="226" t="s">
        <v>127</v>
      </c>
      <c r="T181" s="226" t="s">
        <v>127</v>
      </c>
      <c r="U181" s="226">
        <v>1.891</v>
      </c>
      <c r="V181" s="226">
        <f>ROUND(E181*U181,2)</f>
        <v>1.89</v>
      </c>
      <c r="W181" s="226"/>
      <c r="X181" s="226" t="s">
        <v>128</v>
      </c>
      <c r="Y181" s="226" t="s">
        <v>129</v>
      </c>
      <c r="Z181" s="212"/>
      <c r="AA181" s="212"/>
      <c r="AB181" s="212"/>
      <c r="AC181" s="212"/>
      <c r="AD181" s="212"/>
      <c r="AE181" s="212"/>
      <c r="AF181" s="212"/>
      <c r="AG181" s="212" t="s">
        <v>130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2" x14ac:dyDescent="0.2">
      <c r="A182" s="246"/>
      <c r="B182" s="247"/>
      <c r="C182" s="253" t="s">
        <v>377</v>
      </c>
      <c r="D182" s="254"/>
      <c r="E182" s="255">
        <v>1</v>
      </c>
      <c r="F182" s="252"/>
      <c r="G182" s="252"/>
      <c r="H182" s="226"/>
      <c r="I182" s="226"/>
      <c r="J182" s="226"/>
      <c r="K182" s="226"/>
      <c r="L182" s="226"/>
      <c r="M182" s="226"/>
      <c r="N182" s="225"/>
      <c r="O182" s="225"/>
      <c r="P182" s="225"/>
      <c r="Q182" s="225"/>
      <c r="R182" s="226"/>
      <c r="S182" s="226"/>
      <c r="T182" s="226"/>
      <c r="U182" s="226"/>
      <c r="V182" s="226"/>
      <c r="W182" s="226"/>
      <c r="X182" s="226"/>
      <c r="Y182" s="226"/>
      <c r="Z182" s="212"/>
      <c r="AA182" s="212"/>
      <c r="AB182" s="212"/>
      <c r="AC182" s="212"/>
      <c r="AD182" s="212"/>
      <c r="AE182" s="212"/>
      <c r="AF182" s="212"/>
      <c r="AG182" s="212" t="s">
        <v>132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2.5" outlineLevel="1" x14ac:dyDescent="0.2">
      <c r="A183" s="246">
        <v>76</v>
      </c>
      <c r="B183" s="247" t="s">
        <v>378</v>
      </c>
      <c r="C183" s="248" t="s">
        <v>379</v>
      </c>
      <c r="D183" s="249" t="s">
        <v>150</v>
      </c>
      <c r="E183" s="250">
        <v>4</v>
      </c>
      <c r="F183" s="251"/>
      <c r="G183" s="252">
        <f>ROUND(E183*F183,2)</f>
        <v>0</v>
      </c>
      <c r="H183" s="227"/>
      <c r="I183" s="226">
        <f>ROUND(E183*H183,2)</f>
        <v>0</v>
      </c>
      <c r="J183" s="227"/>
      <c r="K183" s="226">
        <f>ROUND(E183*J183,2)</f>
        <v>0</v>
      </c>
      <c r="L183" s="226">
        <v>21</v>
      </c>
      <c r="M183" s="226">
        <f>G183*(1+L183/100)</f>
        <v>0</v>
      </c>
      <c r="N183" s="225">
        <v>0</v>
      </c>
      <c r="O183" s="225">
        <f>ROUND(E183*N183,2)</f>
        <v>0</v>
      </c>
      <c r="P183" s="225">
        <v>0</v>
      </c>
      <c r="Q183" s="225">
        <f>ROUND(E183*P183,2)</f>
        <v>0</v>
      </c>
      <c r="R183" s="226"/>
      <c r="S183" s="226" t="s">
        <v>186</v>
      </c>
      <c r="T183" s="226" t="s">
        <v>187</v>
      </c>
      <c r="U183" s="226">
        <v>0.255</v>
      </c>
      <c r="V183" s="226">
        <f>ROUND(E183*U183,2)</f>
        <v>1.02</v>
      </c>
      <c r="W183" s="226"/>
      <c r="X183" s="226" t="s">
        <v>128</v>
      </c>
      <c r="Y183" s="226" t="s">
        <v>129</v>
      </c>
      <c r="Z183" s="212"/>
      <c r="AA183" s="212"/>
      <c r="AB183" s="212"/>
      <c r="AC183" s="212"/>
      <c r="AD183" s="212"/>
      <c r="AE183" s="212"/>
      <c r="AF183" s="212"/>
      <c r="AG183" s="212" t="s">
        <v>130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2" x14ac:dyDescent="0.2">
      <c r="A184" s="246"/>
      <c r="B184" s="247"/>
      <c r="C184" s="253" t="s">
        <v>151</v>
      </c>
      <c r="D184" s="254"/>
      <c r="E184" s="255">
        <v>4</v>
      </c>
      <c r="F184" s="252"/>
      <c r="G184" s="252"/>
      <c r="H184" s="226"/>
      <c r="I184" s="226"/>
      <c r="J184" s="226"/>
      <c r="K184" s="226"/>
      <c r="L184" s="226"/>
      <c r="M184" s="226"/>
      <c r="N184" s="225"/>
      <c r="O184" s="225"/>
      <c r="P184" s="225"/>
      <c r="Q184" s="225"/>
      <c r="R184" s="226"/>
      <c r="S184" s="226"/>
      <c r="T184" s="226"/>
      <c r="U184" s="226"/>
      <c r="V184" s="226"/>
      <c r="W184" s="226"/>
      <c r="X184" s="226"/>
      <c r="Y184" s="226"/>
      <c r="Z184" s="212"/>
      <c r="AA184" s="212"/>
      <c r="AB184" s="212"/>
      <c r="AC184" s="212"/>
      <c r="AD184" s="212"/>
      <c r="AE184" s="212"/>
      <c r="AF184" s="212"/>
      <c r="AG184" s="212" t="s">
        <v>132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46">
        <v>77</v>
      </c>
      <c r="B185" s="247" t="s">
        <v>380</v>
      </c>
      <c r="C185" s="248" t="s">
        <v>381</v>
      </c>
      <c r="D185" s="249" t="s">
        <v>150</v>
      </c>
      <c r="E185" s="250">
        <v>1</v>
      </c>
      <c r="F185" s="251"/>
      <c r="G185" s="252">
        <f>ROUND(E185*F185,2)</f>
        <v>0</v>
      </c>
      <c r="H185" s="227"/>
      <c r="I185" s="226">
        <f>ROUND(E185*H185,2)</f>
        <v>0</v>
      </c>
      <c r="J185" s="227"/>
      <c r="K185" s="226">
        <f>ROUND(E185*J185,2)</f>
        <v>0</v>
      </c>
      <c r="L185" s="226">
        <v>21</v>
      </c>
      <c r="M185" s="226">
        <f>G185*(1+L185/100)</f>
        <v>0</v>
      </c>
      <c r="N185" s="225">
        <v>0</v>
      </c>
      <c r="O185" s="225">
        <f>ROUND(E185*N185,2)</f>
        <v>0</v>
      </c>
      <c r="P185" s="225">
        <v>0</v>
      </c>
      <c r="Q185" s="225">
        <f>ROUND(E185*P185,2)</f>
        <v>0</v>
      </c>
      <c r="R185" s="226"/>
      <c r="S185" s="226" t="s">
        <v>186</v>
      </c>
      <c r="T185" s="226" t="s">
        <v>243</v>
      </c>
      <c r="U185" s="226">
        <v>0.88549999999999995</v>
      </c>
      <c r="V185" s="226">
        <f>ROUND(E185*U185,2)</f>
        <v>0.89</v>
      </c>
      <c r="W185" s="226"/>
      <c r="X185" s="226" t="s">
        <v>128</v>
      </c>
      <c r="Y185" s="226" t="s">
        <v>129</v>
      </c>
      <c r="Z185" s="212"/>
      <c r="AA185" s="212"/>
      <c r="AB185" s="212"/>
      <c r="AC185" s="212"/>
      <c r="AD185" s="212"/>
      <c r="AE185" s="212"/>
      <c r="AF185" s="212"/>
      <c r="AG185" s="212" t="s">
        <v>130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2" x14ac:dyDescent="0.2">
      <c r="A186" s="246"/>
      <c r="B186" s="247"/>
      <c r="C186" s="253" t="s">
        <v>377</v>
      </c>
      <c r="D186" s="254"/>
      <c r="E186" s="255">
        <v>1</v>
      </c>
      <c r="F186" s="252"/>
      <c r="G186" s="252"/>
      <c r="H186" s="226"/>
      <c r="I186" s="226"/>
      <c r="J186" s="226"/>
      <c r="K186" s="226"/>
      <c r="L186" s="226"/>
      <c r="M186" s="226"/>
      <c r="N186" s="225"/>
      <c r="O186" s="225"/>
      <c r="P186" s="225"/>
      <c r="Q186" s="225"/>
      <c r="R186" s="226"/>
      <c r="S186" s="226"/>
      <c r="T186" s="226"/>
      <c r="U186" s="226"/>
      <c r="V186" s="226"/>
      <c r="W186" s="226"/>
      <c r="X186" s="226"/>
      <c r="Y186" s="226"/>
      <c r="Z186" s="212"/>
      <c r="AA186" s="212"/>
      <c r="AB186" s="212"/>
      <c r="AC186" s="212"/>
      <c r="AD186" s="212"/>
      <c r="AE186" s="212"/>
      <c r="AF186" s="212"/>
      <c r="AG186" s="212" t="s">
        <v>132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46">
        <v>78</v>
      </c>
      <c r="B187" s="247" t="s">
        <v>382</v>
      </c>
      <c r="C187" s="248" t="s">
        <v>383</v>
      </c>
      <c r="D187" s="249" t="s">
        <v>384</v>
      </c>
      <c r="E187" s="250">
        <v>1</v>
      </c>
      <c r="F187" s="251"/>
      <c r="G187" s="252">
        <f>ROUND(E187*F187,2)</f>
        <v>0</v>
      </c>
      <c r="H187" s="227"/>
      <c r="I187" s="226">
        <f>ROUND(E187*H187,2)</f>
        <v>0</v>
      </c>
      <c r="J187" s="227"/>
      <c r="K187" s="226">
        <f>ROUND(E187*J187,2)</f>
        <v>0</v>
      </c>
      <c r="L187" s="226">
        <v>21</v>
      </c>
      <c r="M187" s="226">
        <f>G187*(1+L187/100)</f>
        <v>0</v>
      </c>
      <c r="N187" s="225">
        <v>0</v>
      </c>
      <c r="O187" s="225">
        <f>ROUND(E187*N187,2)</f>
        <v>0</v>
      </c>
      <c r="P187" s="225">
        <v>0</v>
      </c>
      <c r="Q187" s="225">
        <f>ROUND(E187*P187,2)</f>
        <v>0</v>
      </c>
      <c r="R187" s="226"/>
      <c r="S187" s="226" t="s">
        <v>186</v>
      </c>
      <c r="T187" s="226" t="s">
        <v>243</v>
      </c>
      <c r="U187" s="226">
        <v>0</v>
      </c>
      <c r="V187" s="226">
        <f>ROUND(E187*U187,2)</f>
        <v>0</v>
      </c>
      <c r="W187" s="226"/>
      <c r="X187" s="226" t="s">
        <v>145</v>
      </c>
      <c r="Y187" s="226" t="s">
        <v>129</v>
      </c>
      <c r="Z187" s="212"/>
      <c r="AA187" s="212"/>
      <c r="AB187" s="212"/>
      <c r="AC187" s="212"/>
      <c r="AD187" s="212"/>
      <c r="AE187" s="212"/>
      <c r="AF187" s="212"/>
      <c r="AG187" s="212" t="s">
        <v>146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2" x14ac:dyDescent="0.2">
      <c r="A188" s="246"/>
      <c r="B188" s="247"/>
      <c r="C188" s="253" t="s">
        <v>377</v>
      </c>
      <c r="D188" s="254"/>
      <c r="E188" s="255">
        <v>1</v>
      </c>
      <c r="F188" s="252"/>
      <c r="G188" s="252"/>
      <c r="H188" s="226"/>
      <c r="I188" s="226"/>
      <c r="J188" s="226"/>
      <c r="K188" s="226"/>
      <c r="L188" s="226"/>
      <c r="M188" s="226"/>
      <c r="N188" s="225"/>
      <c r="O188" s="225"/>
      <c r="P188" s="225"/>
      <c r="Q188" s="225"/>
      <c r="R188" s="226"/>
      <c r="S188" s="226"/>
      <c r="T188" s="226"/>
      <c r="U188" s="226"/>
      <c r="V188" s="226"/>
      <c r="W188" s="226"/>
      <c r="X188" s="226"/>
      <c r="Y188" s="226"/>
      <c r="Z188" s="212"/>
      <c r="AA188" s="212"/>
      <c r="AB188" s="212"/>
      <c r="AC188" s="212"/>
      <c r="AD188" s="212"/>
      <c r="AE188" s="212"/>
      <c r="AF188" s="212"/>
      <c r="AG188" s="212" t="s">
        <v>132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46">
        <v>79</v>
      </c>
      <c r="B189" s="247" t="s">
        <v>385</v>
      </c>
      <c r="C189" s="248" t="s">
        <v>386</v>
      </c>
      <c r="D189" s="249" t="s">
        <v>126</v>
      </c>
      <c r="E189" s="250">
        <v>12</v>
      </c>
      <c r="F189" s="251"/>
      <c r="G189" s="252">
        <f>ROUND(E189*F189,2)</f>
        <v>0</v>
      </c>
      <c r="H189" s="227"/>
      <c r="I189" s="226">
        <f>ROUND(E189*H189,2)</f>
        <v>0</v>
      </c>
      <c r="J189" s="227"/>
      <c r="K189" s="226">
        <f>ROUND(E189*J189,2)</f>
        <v>0</v>
      </c>
      <c r="L189" s="226">
        <v>21</v>
      </c>
      <c r="M189" s="226">
        <f>G189*(1+L189/100)</f>
        <v>0</v>
      </c>
      <c r="N189" s="225">
        <v>2.3000000000000001E-4</v>
      </c>
      <c r="O189" s="225">
        <f>ROUND(E189*N189,2)</f>
        <v>0</v>
      </c>
      <c r="P189" s="225">
        <v>0</v>
      </c>
      <c r="Q189" s="225">
        <f>ROUND(E189*P189,2)</f>
        <v>0</v>
      </c>
      <c r="R189" s="226" t="s">
        <v>221</v>
      </c>
      <c r="S189" s="226" t="s">
        <v>127</v>
      </c>
      <c r="T189" s="226" t="s">
        <v>127</v>
      </c>
      <c r="U189" s="226">
        <v>0</v>
      </c>
      <c r="V189" s="226">
        <f>ROUND(E189*U189,2)</f>
        <v>0</v>
      </c>
      <c r="W189" s="226"/>
      <c r="X189" s="226" t="s">
        <v>222</v>
      </c>
      <c r="Y189" s="226" t="s">
        <v>129</v>
      </c>
      <c r="Z189" s="212"/>
      <c r="AA189" s="212"/>
      <c r="AB189" s="212"/>
      <c r="AC189" s="212"/>
      <c r="AD189" s="212"/>
      <c r="AE189" s="212"/>
      <c r="AF189" s="212"/>
      <c r="AG189" s="212" t="s">
        <v>223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2" x14ac:dyDescent="0.2">
      <c r="A190" s="246"/>
      <c r="B190" s="247"/>
      <c r="C190" s="253" t="s">
        <v>138</v>
      </c>
      <c r="D190" s="254"/>
      <c r="E190" s="255">
        <v>12</v>
      </c>
      <c r="F190" s="252"/>
      <c r="G190" s="252"/>
      <c r="H190" s="226"/>
      <c r="I190" s="226"/>
      <c r="J190" s="226"/>
      <c r="K190" s="226"/>
      <c r="L190" s="226"/>
      <c r="M190" s="226"/>
      <c r="N190" s="225"/>
      <c r="O190" s="225"/>
      <c r="P190" s="225"/>
      <c r="Q190" s="225"/>
      <c r="R190" s="226"/>
      <c r="S190" s="226"/>
      <c r="T190" s="226"/>
      <c r="U190" s="226"/>
      <c r="V190" s="226"/>
      <c r="W190" s="226"/>
      <c r="X190" s="226"/>
      <c r="Y190" s="226"/>
      <c r="Z190" s="212"/>
      <c r="AA190" s="212"/>
      <c r="AB190" s="212"/>
      <c r="AC190" s="212"/>
      <c r="AD190" s="212"/>
      <c r="AE190" s="212"/>
      <c r="AF190" s="212"/>
      <c r="AG190" s="212" t="s">
        <v>132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46">
        <v>80</v>
      </c>
      <c r="B191" s="247" t="s">
        <v>387</v>
      </c>
      <c r="C191" s="248" t="s">
        <v>388</v>
      </c>
      <c r="D191" s="249" t="s">
        <v>126</v>
      </c>
      <c r="E191" s="250">
        <v>185.94</v>
      </c>
      <c r="F191" s="251"/>
      <c r="G191" s="252">
        <f>ROUND(E191*F191,2)</f>
        <v>0</v>
      </c>
      <c r="H191" s="227"/>
      <c r="I191" s="226">
        <f>ROUND(E191*H191,2)</f>
        <v>0</v>
      </c>
      <c r="J191" s="227"/>
      <c r="K191" s="226">
        <f>ROUND(E191*J191,2)</f>
        <v>0</v>
      </c>
      <c r="L191" s="226">
        <v>21</v>
      </c>
      <c r="M191" s="226">
        <f>G191*(1+L191/100)</f>
        <v>0</v>
      </c>
      <c r="N191" s="225">
        <v>0</v>
      </c>
      <c r="O191" s="225">
        <f>ROUND(E191*N191,2)</f>
        <v>0</v>
      </c>
      <c r="P191" s="225">
        <v>0</v>
      </c>
      <c r="Q191" s="225">
        <f>ROUND(E191*P191,2)</f>
        <v>0</v>
      </c>
      <c r="R191" s="226" t="s">
        <v>221</v>
      </c>
      <c r="S191" s="226" t="s">
        <v>127</v>
      </c>
      <c r="T191" s="226" t="s">
        <v>127</v>
      </c>
      <c r="U191" s="226">
        <v>0</v>
      </c>
      <c r="V191" s="226">
        <f>ROUND(E191*U191,2)</f>
        <v>0</v>
      </c>
      <c r="W191" s="226"/>
      <c r="X191" s="226" t="s">
        <v>222</v>
      </c>
      <c r="Y191" s="226" t="s">
        <v>129</v>
      </c>
      <c r="Z191" s="212"/>
      <c r="AA191" s="212"/>
      <c r="AB191" s="212"/>
      <c r="AC191" s="212"/>
      <c r="AD191" s="212"/>
      <c r="AE191" s="212"/>
      <c r="AF191" s="212"/>
      <c r="AG191" s="212" t="s">
        <v>223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2" x14ac:dyDescent="0.2">
      <c r="A192" s="246"/>
      <c r="B192" s="247"/>
      <c r="C192" s="253" t="s">
        <v>389</v>
      </c>
      <c r="D192" s="254"/>
      <c r="E192" s="255">
        <v>123.96</v>
      </c>
      <c r="F192" s="252"/>
      <c r="G192" s="252"/>
      <c r="H192" s="226"/>
      <c r="I192" s="226"/>
      <c r="J192" s="226"/>
      <c r="K192" s="226"/>
      <c r="L192" s="226"/>
      <c r="M192" s="226"/>
      <c r="N192" s="225"/>
      <c r="O192" s="225"/>
      <c r="P192" s="225"/>
      <c r="Q192" s="225"/>
      <c r="R192" s="226"/>
      <c r="S192" s="226"/>
      <c r="T192" s="226"/>
      <c r="U192" s="226"/>
      <c r="V192" s="226"/>
      <c r="W192" s="226"/>
      <c r="X192" s="226"/>
      <c r="Y192" s="226"/>
      <c r="Z192" s="212"/>
      <c r="AA192" s="212"/>
      <c r="AB192" s="212"/>
      <c r="AC192" s="212"/>
      <c r="AD192" s="212"/>
      <c r="AE192" s="212"/>
      <c r="AF192" s="212"/>
      <c r="AG192" s="212" t="s">
        <v>132</v>
      </c>
      <c r="AH192" s="212">
        <v>5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46"/>
      <c r="B193" s="247"/>
      <c r="C193" s="256" t="s">
        <v>390</v>
      </c>
      <c r="D193" s="257"/>
      <c r="E193" s="258">
        <v>61.98</v>
      </c>
      <c r="F193" s="252"/>
      <c r="G193" s="252"/>
      <c r="H193" s="226"/>
      <c r="I193" s="226"/>
      <c r="J193" s="226"/>
      <c r="K193" s="226"/>
      <c r="L193" s="226"/>
      <c r="M193" s="226"/>
      <c r="N193" s="225"/>
      <c r="O193" s="225"/>
      <c r="P193" s="225"/>
      <c r="Q193" s="225"/>
      <c r="R193" s="226"/>
      <c r="S193" s="226"/>
      <c r="T193" s="226"/>
      <c r="U193" s="226"/>
      <c r="V193" s="226"/>
      <c r="W193" s="226"/>
      <c r="X193" s="226"/>
      <c r="Y193" s="226"/>
      <c r="Z193" s="212"/>
      <c r="AA193" s="212"/>
      <c r="AB193" s="212"/>
      <c r="AC193" s="212"/>
      <c r="AD193" s="212"/>
      <c r="AE193" s="212"/>
      <c r="AF193" s="212"/>
      <c r="AG193" s="212" t="s">
        <v>132</v>
      </c>
      <c r="AH193" s="212">
        <v>4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46">
        <v>81</v>
      </c>
      <c r="B194" s="247" t="s">
        <v>391</v>
      </c>
      <c r="C194" s="248" t="s">
        <v>392</v>
      </c>
      <c r="D194" s="249" t="s">
        <v>126</v>
      </c>
      <c r="E194" s="250">
        <v>123.96</v>
      </c>
      <c r="F194" s="251"/>
      <c r="G194" s="252">
        <f>ROUND(E194*F194,2)</f>
        <v>0</v>
      </c>
      <c r="H194" s="227"/>
      <c r="I194" s="226">
        <f>ROUND(E194*H194,2)</f>
        <v>0</v>
      </c>
      <c r="J194" s="227"/>
      <c r="K194" s="226">
        <f>ROUND(E194*J194,2)</f>
        <v>0</v>
      </c>
      <c r="L194" s="226">
        <v>21</v>
      </c>
      <c r="M194" s="226">
        <f>G194*(1+L194/100)</f>
        <v>0</v>
      </c>
      <c r="N194" s="225">
        <v>0</v>
      </c>
      <c r="O194" s="225">
        <f>ROUND(E194*N194,2)</f>
        <v>0</v>
      </c>
      <c r="P194" s="225">
        <v>0</v>
      </c>
      <c r="Q194" s="225">
        <f>ROUND(E194*P194,2)</f>
        <v>0</v>
      </c>
      <c r="R194" s="226" t="s">
        <v>221</v>
      </c>
      <c r="S194" s="226" t="s">
        <v>127</v>
      </c>
      <c r="T194" s="226" t="s">
        <v>127</v>
      </c>
      <c r="U194" s="226">
        <v>0</v>
      </c>
      <c r="V194" s="226">
        <f>ROUND(E194*U194,2)</f>
        <v>0</v>
      </c>
      <c r="W194" s="226"/>
      <c r="X194" s="226" t="s">
        <v>222</v>
      </c>
      <c r="Y194" s="226" t="s">
        <v>129</v>
      </c>
      <c r="Z194" s="212"/>
      <c r="AA194" s="212"/>
      <c r="AB194" s="212"/>
      <c r="AC194" s="212"/>
      <c r="AD194" s="212"/>
      <c r="AE194" s="212"/>
      <c r="AF194" s="212"/>
      <c r="AG194" s="212" t="s">
        <v>223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">
      <c r="A195" s="246"/>
      <c r="B195" s="247"/>
      <c r="C195" s="253" t="s">
        <v>393</v>
      </c>
      <c r="D195" s="254"/>
      <c r="E195" s="255">
        <v>82.64</v>
      </c>
      <c r="F195" s="252"/>
      <c r="G195" s="252"/>
      <c r="H195" s="226"/>
      <c r="I195" s="226"/>
      <c r="J195" s="226"/>
      <c r="K195" s="226"/>
      <c r="L195" s="226"/>
      <c r="M195" s="226"/>
      <c r="N195" s="225"/>
      <c r="O195" s="225"/>
      <c r="P195" s="225"/>
      <c r="Q195" s="225"/>
      <c r="R195" s="226"/>
      <c r="S195" s="226"/>
      <c r="T195" s="226"/>
      <c r="U195" s="226"/>
      <c r="V195" s="226"/>
      <c r="W195" s="226"/>
      <c r="X195" s="226"/>
      <c r="Y195" s="226"/>
      <c r="Z195" s="212"/>
      <c r="AA195" s="212"/>
      <c r="AB195" s="212"/>
      <c r="AC195" s="212"/>
      <c r="AD195" s="212"/>
      <c r="AE195" s="212"/>
      <c r="AF195" s="212"/>
      <c r="AG195" s="212" t="s">
        <v>132</v>
      </c>
      <c r="AH195" s="212">
        <v>5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46"/>
      <c r="B196" s="247"/>
      <c r="C196" s="256" t="s">
        <v>390</v>
      </c>
      <c r="D196" s="257"/>
      <c r="E196" s="258">
        <v>41.32</v>
      </c>
      <c r="F196" s="252"/>
      <c r="G196" s="252"/>
      <c r="H196" s="226"/>
      <c r="I196" s="226"/>
      <c r="J196" s="226"/>
      <c r="K196" s="226"/>
      <c r="L196" s="226"/>
      <c r="M196" s="226"/>
      <c r="N196" s="225"/>
      <c r="O196" s="225"/>
      <c r="P196" s="225"/>
      <c r="Q196" s="225"/>
      <c r="R196" s="226"/>
      <c r="S196" s="226"/>
      <c r="T196" s="226"/>
      <c r="U196" s="226"/>
      <c r="V196" s="226"/>
      <c r="W196" s="226"/>
      <c r="X196" s="226"/>
      <c r="Y196" s="226"/>
      <c r="Z196" s="212"/>
      <c r="AA196" s="212"/>
      <c r="AB196" s="212"/>
      <c r="AC196" s="212"/>
      <c r="AD196" s="212"/>
      <c r="AE196" s="212"/>
      <c r="AF196" s="212"/>
      <c r="AG196" s="212" t="s">
        <v>132</v>
      </c>
      <c r="AH196" s="212">
        <v>4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x14ac:dyDescent="0.2">
      <c r="A197" s="240" t="s">
        <v>122</v>
      </c>
      <c r="B197" s="241" t="s">
        <v>94</v>
      </c>
      <c r="C197" s="242" t="s">
        <v>29</v>
      </c>
      <c r="D197" s="243"/>
      <c r="E197" s="244"/>
      <c r="F197" s="245"/>
      <c r="G197" s="245">
        <f>SUMIF(AG198:AG199,"&lt;&gt;NOR",G198:G199)</f>
        <v>0</v>
      </c>
      <c r="H197" s="229"/>
      <c r="I197" s="229">
        <f>SUM(I198:I199)</f>
        <v>0</v>
      </c>
      <c r="J197" s="229"/>
      <c r="K197" s="229">
        <f>SUM(K198:K199)</f>
        <v>0</v>
      </c>
      <c r="L197" s="229"/>
      <c r="M197" s="229">
        <f>SUM(M198:M199)</f>
        <v>0</v>
      </c>
      <c r="N197" s="228"/>
      <c r="O197" s="228">
        <f>SUM(O198:O199)</f>
        <v>0</v>
      </c>
      <c r="P197" s="228"/>
      <c r="Q197" s="228">
        <f>SUM(Q198:Q199)</f>
        <v>0</v>
      </c>
      <c r="R197" s="229"/>
      <c r="S197" s="229"/>
      <c r="T197" s="229"/>
      <c r="U197" s="229"/>
      <c r="V197" s="229">
        <f>SUM(V198:V199)</f>
        <v>0</v>
      </c>
      <c r="W197" s="229"/>
      <c r="X197" s="229"/>
      <c r="Y197" s="229"/>
      <c r="AG197" t="s">
        <v>123</v>
      </c>
    </row>
    <row r="198" spans="1:60" outlineLevel="1" x14ac:dyDescent="0.2">
      <c r="A198" s="246">
        <v>82</v>
      </c>
      <c r="B198" s="247" t="s">
        <v>394</v>
      </c>
      <c r="C198" s="248" t="s">
        <v>395</v>
      </c>
      <c r="D198" s="249" t="s">
        <v>396</v>
      </c>
      <c r="E198" s="250">
        <v>1</v>
      </c>
      <c r="F198" s="251"/>
      <c r="G198" s="252">
        <f>ROUND(E198*F198,2)</f>
        <v>0</v>
      </c>
      <c r="H198" s="227"/>
      <c r="I198" s="226">
        <f>ROUND(E198*H198,2)</f>
        <v>0</v>
      </c>
      <c r="J198" s="227"/>
      <c r="K198" s="226">
        <f>ROUND(E198*J198,2)</f>
        <v>0</v>
      </c>
      <c r="L198" s="226">
        <v>21</v>
      </c>
      <c r="M198" s="226">
        <f>G198*(1+L198/100)</f>
        <v>0</v>
      </c>
      <c r="N198" s="225">
        <v>0</v>
      </c>
      <c r="O198" s="225">
        <f>ROUND(E198*N198,2)</f>
        <v>0</v>
      </c>
      <c r="P198" s="225">
        <v>0</v>
      </c>
      <c r="Q198" s="225">
        <f>ROUND(E198*P198,2)</f>
        <v>0</v>
      </c>
      <c r="R198" s="226"/>
      <c r="S198" s="226" t="s">
        <v>127</v>
      </c>
      <c r="T198" s="226" t="s">
        <v>243</v>
      </c>
      <c r="U198" s="226">
        <v>0</v>
      </c>
      <c r="V198" s="226">
        <f>ROUND(E198*U198,2)</f>
        <v>0</v>
      </c>
      <c r="W198" s="226"/>
      <c r="X198" s="226" t="s">
        <v>397</v>
      </c>
      <c r="Y198" s="226" t="s">
        <v>129</v>
      </c>
      <c r="Z198" s="212"/>
      <c r="AA198" s="212"/>
      <c r="AB198" s="212"/>
      <c r="AC198" s="212"/>
      <c r="AD198" s="212"/>
      <c r="AE198" s="212"/>
      <c r="AF198" s="212"/>
      <c r="AG198" s="212" t="s">
        <v>398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46">
        <v>83</v>
      </c>
      <c r="B199" s="247" t="s">
        <v>399</v>
      </c>
      <c r="C199" s="248" t="s">
        <v>400</v>
      </c>
      <c r="D199" s="249" t="s">
        <v>396</v>
      </c>
      <c r="E199" s="250">
        <v>1</v>
      </c>
      <c r="F199" s="251"/>
      <c r="G199" s="252">
        <f>ROUND(E199*F199,2)</f>
        <v>0</v>
      </c>
      <c r="H199" s="227"/>
      <c r="I199" s="226">
        <f>ROUND(E199*H199,2)</f>
        <v>0</v>
      </c>
      <c r="J199" s="227"/>
      <c r="K199" s="226">
        <f>ROUND(E199*J199,2)</f>
        <v>0</v>
      </c>
      <c r="L199" s="226">
        <v>21</v>
      </c>
      <c r="M199" s="226">
        <f>G199*(1+L199/100)</f>
        <v>0</v>
      </c>
      <c r="N199" s="225">
        <v>0</v>
      </c>
      <c r="O199" s="225">
        <f>ROUND(E199*N199,2)</f>
        <v>0</v>
      </c>
      <c r="P199" s="225">
        <v>0</v>
      </c>
      <c r="Q199" s="225">
        <f>ROUND(E199*P199,2)</f>
        <v>0</v>
      </c>
      <c r="R199" s="226"/>
      <c r="S199" s="226" t="s">
        <v>127</v>
      </c>
      <c r="T199" s="226" t="s">
        <v>243</v>
      </c>
      <c r="U199" s="226">
        <v>0</v>
      </c>
      <c r="V199" s="226">
        <f>ROUND(E199*U199,2)</f>
        <v>0</v>
      </c>
      <c r="W199" s="226"/>
      <c r="X199" s="226" t="s">
        <v>397</v>
      </c>
      <c r="Y199" s="226" t="s">
        <v>129</v>
      </c>
      <c r="Z199" s="212"/>
      <c r="AA199" s="212"/>
      <c r="AB199" s="212"/>
      <c r="AC199" s="212"/>
      <c r="AD199" s="212"/>
      <c r="AE199" s="212"/>
      <c r="AF199" s="212"/>
      <c r="AG199" s="212" t="s">
        <v>398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x14ac:dyDescent="0.2">
      <c r="A200" s="240" t="s">
        <v>122</v>
      </c>
      <c r="B200" s="241" t="s">
        <v>95</v>
      </c>
      <c r="C200" s="242" t="s">
        <v>30</v>
      </c>
      <c r="D200" s="243"/>
      <c r="E200" s="244"/>
      <c r="F200" s="245"/>
      <c r="G200" s="245">
        <f>SUMIF(AG201:AG206,"&lt;&gt;NOR",G201:G206)</f>
        <v>0</v>
      </c>
      <c r="H200" s="229"/>
      <c r="I200" s="229">
        <f>SUM(I201:I206)</f>
        <v>0</v>
      </c>
      <c r="J200" s="229"/>
      <c r="K200" s="229">
        <f>SUM(K201:K206)</f>
        <v>0</v>
      </c>
      <c r="L200" s="229"/>
      <c r="M200" s="229">
        <f>SUM(M201:M206)</f>
        <v>0</v>
      </c>
      <c r="N200" s="228"/>
      <c r="O200" s="228">
        <f>SUM(O201:O206)</f>
        <v>0</v>
      </c>
      <c r="P200" s="228"/>
      <c r="Q200" s="228">
        <f>SUM(Q201:Q206)</f>
        <v>0</v>
      </c>
      <c r="R200" s="229"/>
      <c r="S200" s="229"/>
      <c r="T200" s="229"/>
      <c r="U200" s="229"/>
      <c r="V200" s="229">
        <f>SUM(V201:V206)</f>
        <v>0</v>
      </c>
      <c r="W200" s="229"/>
      <c r="X200" s="229"/>
      <c r="Y200" s="229"/>
      <c r="AG200" t="s">
        <v>123</v>
      </c>
    </row>
    <row r="201" spans="1:60" outlineLevel="1" x14ac:dyDescent="0.2">
      <c r="A201" s="246">
        <v>84</v>
      </c>
      <c r="B201" s="247" t="s">
        <v>401</v>
      </c>
      <c r="C201" s="248" t="s">
        <v>402</v>
      </c>
      <c r="D201" s="249" t="s">
        <v>396</v>
      </c>
      <c r="E201" s="250">
        <v>1</v>
      </c>
      <c r="F201" s="251"/>
      <c r="G201" s="252">
        <f>ROUND(E201*F201,2)</f>
        <v>0</v>
      </c>
      <c r="H201" s="227"/>
      <c r="I201" s="226">
        <f>ROUND(E201*H201,2)</f>
        <v>0</v>
      </c>
      <c r="J201" s="227"/>
      <c r="K201" s="226">
        <f>ROUND(E201*J201,2)</f>
        <v>0</v>
      </c>
      <c r="L201" s="226">
        <v>21</v>
      </c>
      <c r="M201" s="226">
        <f>G201*(1+L201/100)</f>
        <v>0</v>
      </c>
      <c r="N201" s="225">
        <v>0</v>
      </c>
      <c r="O201" s="225">
        <f>ROUND(E201*N201,2)</f>
        <v>0</v>
      </c>
      <c r="P201" s="225">
        <v>0</v>
      </c>
      <c r="Q201" s="225">
        <f>ROUND(E201*P201,2)</f>
        <v>0</v>
      </c>
      <c r="R201" s="226"/>
      <c r="S201" s="226" t="s">
        <v>127</v>
      </c>
      <c r="T201" s="226" t="s">
        <v>243</v>
      </c>
      <c r="U201" s="226">
        <v>0</v>
      </c>
      <c r="V201" s="226">
        <f>ROUND(E201*U201,2)</f>
        <v>0</v>
      </c>
      <c r="W201" s="226"/>
      <c r="X201" s="226" t="s">
        <v>397</v>
      </c>
      <c r="Y201" s="226" t="s">
        <v>129</v>
      </c>
      <c r="Z201" s="212"/>
      <c r="AA201" s="212"/>
      <c r="AB201" s="212"/>
      <c r="AC201" s="212"/>
      <c r="AD201" s="212"/>
      <c r="AE201" s="212"/>
      <c r="AF201" s="212"/>
      <c r="AG201" s="212" t="s">
        <v>403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46">
        <v>85</v>
      </c>
      <c r="B202" s="247" t="s">
        <v>404</v>
      </c>
      <c r="C202" s="248" t="s">
        <v>405</v>
      </c>
      <c r="D202" s="249" t="s">
        <v>396</v>
      </c>
      <c r="E202" s="250">
        <v>1</v>
      </c>
      <c r="F202" s="251"/>
      <c r="G202" s="252">
        <f>ROUND(E202*F202,2)</f>
        <v>0</v>
      </c>
      <c r="H202" s="227"/>
      <c r="I202" s="226">
        <f>ROUND(E202*H202,2)</f>
        <v>0</v>
      </c>
      <c r="J202" s="227"/>
      <c r="K202" s="226">
        <f>ROUND(E202*J202,2)</f>
        <v>0</v>
      </c>
      <c r="L202" s="226">
        <v>21</v>
      </c>
      <c r="M202" s="226">
        <f>G202*(1+L202/100)</f>
        <v>0</v>
      </c>
      <c r="N202" s="225">
        <v>0</v>
      </c>
      <c r="O202" s="225">
        <f>ROUND(E202*N202,2)</f>
        <v>0</v>
      </c>
      <c r="P202" s="225">
        <v>0</v>
      </c>
      <c r="Q202" s="225">
        <f>ROUND(E202*P202,2)</f>
        <v>0</v>
      </c>
      <c r="R202" s="226"/>
      <c r="S202" s="226" t="s">
        <v>127</v>
      </c>
      <c r="T202" s="226" t="s">
        <v>243</v>
      </c>
      <c r="U202" s="226">
        <v>0</v>
      </c>
      <c r="V202" s="226">
        <f>ROUND(E202*U202,2)</f>
        <v>0</v>
      </c>
      <c r="W202" s="226"/>
      <c r="X202" s="226" t="s">
        <v>397</v>
      </c>
      <c r="Y202" s="226" t="s">
        <v>129</v>
      </c>
      <c r="Z202" s="212"/>
      <c r="AA202" s="212"/>
      <c r="AB202" s="212"/>
      <c r="AC202" s="212"/>
      <c r="AD202" s="212"/>
      <c r="AE202" s="212"/>
      <c r="AF202" s="212"/>
      <c r="AG202" s="212" t="s">
        <v>403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46">
        <v>86</v>
      </c>
      <c r="B203" s="247" t="s">
        <v>406</v>
      </c>
      <c r="C203" s="248" t="s">
        <v>407</v>
      </c>
      <c r="D203" s="249" t="s">
        <v>396</v>
      </c>
      <c r="E203" s="250">
        <v>1</v>
      </c>
      <c r="F203" s="251"/>
      <c r="G203" s="252">
        <f>ROUND(E203*F203,2)</f>
        <v>0</v>
      </c>
      <c r="H203" s="227"/>
      <c r="I203" s="226">
        <f>ROUND(E203*H203,2)</f>
        <v>0</v>
      </c>
      <c r="J203" s="227"/>
      <c r="K203" s="226">
        <f>ROUND(E203*J203,2)</f>
        <v>0</v>
      </c>
      <c r="L203" s="226">
        <v>21</v>
      </c>
      <c r="M203" s="226">
        <f>G203*(1+L203/100)</f>
        <v>0</v>
      </c>
      <c r="N203" s="225">
        <v>0</v>
      </c>
      <c r="O203" s="225">
        <f>ROUND(E203*N203,2)</f>
        <v>0</v>
      </c>
      <c r="P203" s="225">
        <v>0</v>
      </c>
      <c r="Q203" s="225">
        <f>ROUND(E203*P203,2)</f>
        <v>0</v>
      </c>
      <c r="R203" s="226"/>
      <c r="S203" s="226" t="s">
        <v>127</v>
      </c>
      <c r="T203" s="226" t="s">
        <v>243</v>
      </c>
      <c r="U203" s="226">
        <v>0</v>
      </c>
      <c r="V203" s="226">
        <f>ROUND(E203*U203,2)</f>
        <v>0</v>
      </c>
      <c r="W203" s="226"/>
      <c r="X203" s="226" t="s">
        <v>397</v>
      </c>
      <c r="Y203" s="226" t="s">
        <v>129</v>
      </c>
      <c r="Z203" s="212"/>
      <c r="AA203" s="212"/>
      <c r="AB203" s="212"/>
      <c r="AC203" s="212"/>
      <c r="AD203" s="212"/>
      <c r="AE203" s="212"/>
      <c r="AF203" s="212"/>
      <c r="AG203" s="212" t="s">
        <v>403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46">
        <v>87</v>
      </c>
      <c r="B204" s="247" t="s">
        <v>408</v>
      </c>
      <c r="C204" s="248" t="s">
        <v>409</v>
      </c>
      <c r="D204" s="249" t="s">
        <v>396</v>
      </c>
      <c r="E204" s="250">
        <v>1</v>
      </c>
      <c r="F204" s="251"/>
      <c r="G204" s="252">
        <f>ROUND(E204*F204,2)</f>
        <v>0</v>
      </c>
      <c r="H204" s="227"/>
      <c r="I204" s="226">
        <f>ROUND(E204*H204,2)</f>
        <v>0</v>
      </c>
      <c r="J204" s="227"/>
      <c r="K204" s="226">
        <f>ROUND(E204*J204,2)</f>
        <v>0</v>
      </c>
      <c r="L204" s="226">
        <v>21</v>
      </c>
      <c r="M204" s="226">
        <f>G204*(1+L204/100)</f>
        <v>0</v>
      </c>
      <c r="N204" s="225">
        <v>0</v>
      </c>
      <c r="O204" s="225">
        <f>ROUND(E204*N204,2)</f>
        <v>0</v>
      </c>
      <c r="P204" s="225">
        <v>0</v>
      </c>
      <c r="Q204" s="225">
        <f>ROUND(E204*P204,2)</f>
        <v>0</v>
      </c>
      <c r="R204" s="226"/>
      <c r="S204" s="226" t="s">
        <v>127</v>
      </c>
      <c r="T204" s="226" t="s">
        <v>243</v>
      </c>
      <c r="U204" s="226">
        <v>0</v>
      </c>
      <c r="V204" s="226">
        <f>ROUND(E204*U204,2)</f>
        <v>0</v>
      </c>
      <c r="W204" s="226"/>
      <c r="X204" s="226" t="s">
        <v>397</v>
      </c>
      <c r="Y204" s="226" t="s">
        <v>129</v>
      </c>
      <c r="Z204" s="212"/>
      <c r="AA204" s="212"/>
      <c r="AB204" s="212"/>
      <c r="AC204" s="212"/>
      <c r="AD204" s="212"/>
      <c r="AE204" s="212"/>
      <c r="AF204" s="212"/>
      <c r="AG204" s="212" t="s">
        <v>403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46">
        <v>88</v>
      </c>
      <c r="B205" s="247" t="s">
        <v>410</v>
      </c>
      <c r="C205" s="248" t="s">
        <v>411</v>
      </c>
      <c r="D205" s="249" t="s">
        <v>396</v>
      </c>
      <c r="E205" s="250">
        <v>1</v>
      </c>
      <c r="F205" s="251"/>
      <c r="G205" s="252">
        <f>ROUND(E205*F205,2)</f>
        <v>0</v>
      </c>
      <c r="H205" s="227"/>
      <c r="I205" s="226">
        <f>ROUND(E205*H205,2)</f>
        <v>0</v>
      </c>
      <c r="J205" s="227"/>
      <c r="K205" s="226">
        <f>ROUND(E205*J205,2)</f>
        <v>0</v>
      </c>
      <c r="L205" s="226">
        <v>21</v>
      </c>
      <c r="M205" s="226">
        <f>G205*(1+L205/100)</f>
        <v>0</v>
      </c>
      <c r="N205" s="225">
        <v>0</v>
      </c>
      <c r="O205" s="225">
        <f>ROUND(E205*N205,2)</f>
        <v>0</v>
      </c>
      <c r="P205" s="225">
        <v>0</v>
      </c>
      <c r="Q205" s="225">
        <f>ROUND(E205*P205,2)</f>
        <v>0</v>
      </c>
      <c r="R205" s="226"/>
      <c r="S205" s="226" t="s">
        <v>127</v>
      </c>
      <c r="T205" s="226" t="s">
        <v>243</v>
      </c>
      <c r="U205" s="226">
        <v>0</v>
      </c>
      <c r="V205" s="226">
        <f>ROUND(E205*U205,2)</f>
        <v>0</v>
      </c>
      <c r="W205" s="226"/>
      <c r="X205" s="226" t="s">
        <v>397</v>
      </c>
      <c r="Y205" s="226" t="s">
        <v>129</v>
      </c>
      <c r="Z205" s="212"/>
      <c r="AA205" s="212"/>
      <c r="AB205" s="212"/>
      <c r="AC205" s="212"/>
      <c r="AD205" s="212"/>
      <c r="AE205" s="212"/>
      <c r="AF205" s="212"/>
      <c r="AG205" s="212" t="s">
        <v>403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22.5" outlineLevel="1" x14ac:dyDescent="0.2">
      <c r="A206" s="246">
        <v>89</v>
      </c>
      <c r="B206" s="247" t="s">
        <v>412</v>
      </c>
      <c r="C206" s="248" t="s">
        <v>413</v>
      </c>
      <c r="D206" s="249" t="s">
        <v>396</v>
      </c>
      <c r="E206" s="250">
        <v>1</v>
      </c>
      <c r="F206" s="251"/>
      <c r="G206" s="252">
        <f>ROUND(E206*F206,2)</f>
        <v>0</v>
      </c>
      <c r="H206" s="227"/>
      <c r="I206" s="226">
        <f>ROUND(E206*H206,2)</f>
        <v>0</v>
      </c>
      <c r="J206" s="227"/>
      <c r="K206" s="226">
        <f>ROUND(E206*J206,2)</f>
        <v>0</v>
      </c>
      <c r="L206" s="226">
        <v>21</v>
      </c>
      <c r="M206" s="226">
        <f>G206*(1+L206/100)</f>
        <v>0</v>
      </c>
      <c r="N206" s="225">
        <v>0</v>
      </c>
      <c r="O206" s="225">
        <f>ROUND(E206*N206,2)</f>
        <v>0</v>
      </c>
      <c r="P206" s="225">
        <v>0</v>
      </c>
      <c r="Q206" s="225">
        <f>ROUND(E206*P206,2)</f>
        <v>0</v>
      </c>
      <c r="R206" s="226"/>
      <c r="S206" s="226" t="s">
        <v>127</v>
      </c>
      <c r="T206" s="226" t="s">
        <v>243</v>
      </c>
      <c r="U206" s="226">
        <v>0</v>
      </c>
      <c r="V206" s="226">
        <f>ROUND(E206*U206,2)</f>
        <v>0</v>
      </c>
      <c r="W206" s="226"/>
      <c r="X206" s="226" t="s">
        <v>397</v>
      </c>
      <c r="Y206" s="226" t="s">
        <v>129</v>
      </c>
      <c r="Z206" s="212"/>
      <c r="AA206" s="212"/>
      <c r="AB206" s="212"/>
      <c r="AC206" s="212"/>
      <c r="AD206" s="212"/>
      <c r="AE206" s="212"/>
      <c r="AF206" s="212"/>
      <c r="AG206" s="212" t="s">
        <v>403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x14ac:dyDescent="0.2">
      <c r="A207" s="237"/>
      <c r="B207" s="238"/>
      <c r="C207" s="259"/>
      <c r="D207" s="239"/>
      <c r="E207" s="237"/>
      <c r="F207" s="237"/>
      <c r="G207" s="237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AE207">
        <v>15</v>
      </c>
      <c r="AF207">
        <v>21</v>
      </c>
      <c r="AG207" t="s">
        <v>108</v>
      </c>
    </row>
    <row r="208" spans="1:60" x14ac:dyDescent="0.2">
      <c r="A208" s="240"/>
      <c r="B208" s="241" t="s">
        <v>31</v>
      </c>
      <c r="C208" s="242"/>
      <c r="D208" s="260"/>
      <c r="E208" s="240"/>
      <c r="F208" s="240"/>
      <c r="G208" s="245">
        <f>G8+G15+G20+G25+G50+G57+G70+G75+G78+G83+G96+G117+G119+G121+G139+G149+G154+G163+G177+G197+G200</f>
        <v>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AE208">
        <f>SUMIF(L7:L206,AE207,G7:G206)</f>
        <v>0</v>
      </c>
      <c r="AF208">
        <f>SUMIF(L7:L206,AF207,G7:G206)</f>
        <v>0</v>
      </c>
      <c r="AG208" t="s">
        <v>414</v>
      </c>
    </row>
    <row r="209" spans="1:33" x14ac:dyDescent="0.2">
      <c r="A209" s="3"/>
      <c r="B209" s="4"/>
      <c r="C209" s="230"/>
      <c r="D209" s="6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33" x14ac:dyDescent="0.2">
      <c r="A210" s="3"/>
      <c r="B210" s="4"/>
      <c r="C210" s="230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33" x14ac:dyDescent="0.2">
      <c r="A211" s="215" t="s">
        <v>415</v>
      </c>
      <c r="B211" s="215"/>
      <c r="C211" s="231"/>
      <c r="D211" s="6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33" x14ac:dyDescent="0.2">
      <c r="A212" s="216"/>
      <c r="B212" s="217"/>
      <c r="C212" s="232"/>
      <c r="D212" s="217"/>
      <c r="E212" s="217"/>
      <c r="F212" s="217"/>
      <c r="G212" s="218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AG212" t="s">
        <v>416</v>
      </c>
    </row>
    <row r="213" spans="1:33" x14ac:dyDescent="0.2">
      <c r="A213" s="219"/>
      <c r="B213" s="220"/>
      <c r="C213" s="233"/>
      <c r="D213" s="220"/>
      <c r="E213" s="220"/>
      <c r="F213" s="220"/>
      <c r="G213" s="221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33" x14ac:dyDescent="0.2">
      <c r="A214" s="219"/>
      <c r="B214" s="220"/>
      <c r="C214" s="233"/>
      <c r="D214" s="220"/>
      <c r="E214" s="220"/>
      <c r="F214" s="220"/>
      <c r="G214" s="221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33" x14ac:dyDescent="0.2">
      <c r="A215" s="219"/>
      <c r="B215" s="220"/>
      <c r="C215" s="233"/>
      <c r="D215" s="220"/>
      <c r="E215" s="220"/>
      <c r="F215" s="220"/>
      <c r="G215" s="221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33" x14ac:dyDescent="0.2">
      <c r="A216" s="222"/>
      <c r="B216" s="223"/>
      <c r="C216" s="234"/>
      <c r="D216" s="223"/>
      <c r="E216" s="223"/>
      <c r="F216" s="223"/>
      <c r="G216" s="224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33" x14ac:dyDescent="0.2">
      <c r="A217" s="3"/>
      <c r="B217" s="4"/>
      <c r="C217" s="230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33" x14ac:dyDescent="0.2">
      <c r="C218" s="235"/>
      <c r="D218" s="10"/>
      <c r="AG218" t="s">
        <v>417</v>
      </c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Nj7PjxOb4rJoa8eLDlTG1GDX8bncraURYUCm+VBgLOxz7D3Nwrh1rHpQ4Xfm+U8Q0xWjzyEM5fm/6c0N3uaxw==" saltValue="wc6Kpc93tciehS4kMpII9Q==" spinCount="100000" sheet="1" formatRows="0"/>
  <mergeCells count="6">
    <mergeCell ref="A1:G1"/>
    <mergeCell ref="C2:G2"/>
    <mergeCell ref="C3:G3"/>
    <mergeCell ref="C4:G4"/>
    <mergeCell ref="A211:C211"/>
    <mergeCell ref="A212:G216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503 v3-FIN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'503 v3-FIN Pol'!Názvy_tisku</vt:lpstr>
      <vt:lpstr>oadresa</vt:lpstr>
      <vt:lpstr>Stavba!Objednatel</vt:lpstr>
      <vt:lpstr>Stavba!Objekt</vt:lpstr>
      <vt:lpstr>'503 v3-FIN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xv</dc:creator>
  <cp:lastModifiedBy>xv</cp:lastModifiedBy>
  <cp:lastPrinted>2019-03-19T12:27:02Z</cp:lastPrinted>
  <dcterms:created xsi:type="dcterms:W3CDTF">2009-04-08T07:15:50Z</dcterms:created>
  <dcterms:modified xsi:type="dcterms:W3CDTF">2023-06-21T11:58:00Z</dcterms:modified>
</cp:coreProperties>
</file>